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ttps://hu-my.sharepoint.com/personal/james_cairns_harvard_edu/Documents/"/>
    </mc:Choice>
  </mc:AlternateContent>
  <xr:revisionPtr revIDLastSave="0" documentId="8_{5520C310-D002-4285-838D-F0020A4845DB}" xr6:coauthVersionLast="41" xr6:coauthVersionMax="41" xr10:uidLastSave="{00000000-0000-0000-0000-000000000000}"/>
  <bookViews>
    <workbookView xWindow="-120" yWindow="-120" windowWidth="20730" windowHeight="11160" firstSheet="1" activeTab="1" xr2:uid="{00000000-000D-0000-FFFF-FFFF00000000}"/>
  </bookViews>
  <sheets>
    <sheet name="Dictionary" sheetId="1" r:id="rId1"/>
    <sheet name="EXAMPLE" sheetId="9" r:id="rId2"/>
    <sheet name="TOTAL COST" sheetId="10" r:id="rId3"/>
    <sheet name="HUMAN RESOURCES" sheetId="2" r:id="rId4"/>
    <sheet name="TRAVEL" sheetId="3" r:id="rId5"/>
    <sheet name="MATERIALS" sheetId="4" r:id="rId6"/>
    <sheet name="INCENTIVES" sheetId="5" r:id="rId7"/>
    <sheet name="ASSETS" sheetId="6" r:id="rId8"/>
    <sheet name="INFRASTRUCTURE" sheetId="8"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 i="8" l="1"/>
  <c r="H9" i="8"/>
  <c r="H10" i="8"/>
  <c r="H11" i="8"/>
  <c r="H12" i="8"/>
  <c r="H13" i="8"/>
  <c r="H14" i="8"/>
  <c r="F7" i="8"/>
  <c r="H7" i="8" s="1"/>
  <c r="G9" i="6"/>
  <c r="G10" i="6"/>
  <c r="G11" i="6"/>
  <c r="G12" i="6"/>
  <c r="G13" i="6"/>
  <c r="G14" i="6"/>
  <c r="G15" i="6"/>
  <c r="G16" i="6"/>
  <c r="G17" i="6"/>
  <c r="F9" i="6"/>
  <c r="F10" i="6"/>
  <c r="F11" i="6"/>
  <c r="F12" i="6"/>
  <c r="F13" i="6"/>
  <c r="F14" i="6"/>
  <c r="F15" i="6"/>
  <c r="F16" i="6"/>
  <c r="F17" i="6"/>
  <c r="G8" i="6"/>
  <c r="G20" i="6" s="1"/>
  <c r="B8" i="10" s="1"/>
  <c r="E8" i="6"/>
  <c r="G11" i="5"/>
  <c r="H7" i="5"/>
  <c r="H12" i="5" s="1"/>
  <c r="B7" i="10" s="1"/>
  <c r="H8" i="5"/>
  <c r="H9" i="5"/>
  <c r="H10" i="5"/>
  <c r="H11" i="5"/>
  <c r="H6" i="5"/>
  <c r="F7" i="5"/>
  <c r="K8" i="4"/>
  <c r="K9" i="4"/>
  <c r="K10" i="4"/>
  <c r="K11" i="4"/>
  <c r="K12" i="4"/>
  <c r="K13" i="4"/>
  <c r="K14" i="4"/>
  <c r="K15" i="4"/>
  <c r="K16" i="4"/>
  <c r="K17" i="4"/>
  <c r="K18" i="4"/>
  <c r="J7" i="4"/>
  <c r="K7" i="4" s="1"/>
  <c r="K19" i="4" s="1"/>
  <c r="B6" i="10" s="1"/>
  <c r="J7" i="3"/>
  <c r="J8" i="3"/>
  <c r="J9" i="3"/>
  <c r="J10" i="3"/>
  <c r="J11" i="3"/>
  <c r="J12" i="3"/>
  <c r="J13" i="3"/>
  <c r="J14" i="3"/>
  <c r="J15" i="3"/>
  <c r="J16" i="3"/>
  <c r="J17" i="3"/>
  <c r="J6" i="3"/>
  <c r="J18" i="3" s="1"/>
  <c r="B5" i="10" s="1"/>
  <c r="H6" i="3"/>
  <c r="J7" i="2"/>
  <c r="E7" i="2"/>
  <c r="K8" i="2"/>
  <c r="K9" i="2"/>
  <c r="K10" i="2"/>
  <c r="K11" i="2"/>
  <c r="K12" i="2"/>
  <c r="K13" i="2"/>
  <c r="K14" i="2"/>
  <c r="K15" i="2"/>
  <c r="K16" i="2"/>
  <c r="K17" i="2"/>
  <c r="K18" i="2"/>
  <c r="K7" i="2"/>
  <c r="H15" i="8" l="1"/>
  <c r="B9" i="10" s="1"/>
  <c r="K19" i="2"/>
  <c r="B4" i="10" s="1"/>
  <c r="B11" i="10" s="1"/>
  <c r="I7" i="4"/>
  <c r="I7" i="2" l="1"/>
  <c r="I8" i="2"/>
  <c r="I9" i="2"/>
  <c r="I10" i="2"/>
  <c r="I11" i="2"/>
  <c r="I12" i="2"/>
  <c r="I13" i="2"/>
  <c r="I14" i="2"/>
  <c r="I15" i="2"/>
  <c r="I16" i="2"/>
  <c r="I17" i="2"/>
  <c r="I18" i="2"/>
  <c r="I6" i="2"/>
  <c r="I17" i="3" l="1"/>
  <c r="I16" i="3"/>
  <c r="I15" i="3"/>
  <c r="I14" i="3"/>
  <c r="I13" i="3"/>
  <c r="I12" i="3"/>
  <c r="I11" i="3"/>
  <c r="I10" i="3"/>
  <c r="I9" i="3"/>
  <c r="I8" i="3"/>
  <c r="I7" i="3"/>
  <c r="I6" i="3"/>
  <c r="G15" i="8"/>
  <c r="G14" i="8"/>
  <c r="G13" i="8"/>
  <c r="G12" i="8"/>
  <c r="G11" i="8"/>
  <c r="G10" i="8"/>
  <c r="G9" i="8"/>
  <c r="G8" i="8"/>
  <c r="G7" i="8"/>
  <c r="G6" i="8"/>
  <c r="F8" i="6"/>
  <c r="F7" i="6"/>
  <c r="G7" i="5"/>
  <c r="G8" i="5"/>
  <c r="G9" i="5"/>
  <c r="G10" i="5"/>
  <c r="G6" i="5"/>
  <c r="I8" i="4"/>
  <c r="I9" i="4"/>
  <c r="I10" i="4"/>
  <c r="I11" i="4"/>
  <c r="I12" i="4"/>
  <c r="I13" i="4"/>
  <c r="I14" i="4"/>
  <c r="I15" i="4"/>
  <c r="I16" i="4"/>
  <c r="I17" i="4"/>
  <c r="I18" i="4"/>
  <c r="I5" i="3"/>
</calcChain>
</file>

<file path=xl/sharedStrings.xml><?xml version="1.0" encoding="utf-8"?>
<sst xmlns="http://schemas.openxmlformats.org/spreadsheetml/2006/main" count="270" uniqueCount="197">
  <si>
    <t>Early childhood interventions</t>
  </si>
  <si>
    <t>Item</t>
  </si>
  <si>
    <t>Unit of time</t>
  </si>
  <si>
    <t>Total cost</t>
  </si>
  <si>
    <t>Description</t>
  </si>
  <si>
    <t>Frontline workers</t>
  </si>
  <si>
    <t>Describe here if: a teacher, community worker, community health worker, paraprofessional care provider, etc.</t>
  </si>
  <si>
    <t>Fringe benefits</t>
  </si>
  <si>
    <t>Total number of workers in this category</t>
  </si>
  <si>
    <t>Total number of workers in each category</t>
  </si>
  <si>
    <t>Total number of workers in each category of worker (e.g. frontline worker, trainer, supervisor, etc.)</t>
  </si>
  <si>
    <t>SALARIES, MONETARY INCENTIVES OR NON-MONETARY INCENTIVES OF WORKERS IN THE PROGRAM</t>
  </si>
  <si>
    <t>Trainers</t>
  </si>
  <si>
    <t>Supervisors</t>
  </si>
  <si>
    <t>Field manager</t>
  </si>
  <si>
    <t>Project manager</t>
  </si>
  <si>
    <t>Communications manager</t>
  </si>
  <si>
    <t>Secretarial suppport</t>
  </si>
  <si>
    <t>Logistics personnel</t>
  </si>
  <si>
    <t>Financial officer</t>
  </si>
  <si>
    <t>HUMAN RESOURCES EXPENSES</t>
  </si>
  <si>
    <t>All costs related to traveling across sites for program implementation (delivery, trianing, supervision, etc.)</t>
  </si>
  <si>
    <t>Period of time (payment cycles)</t>
  </si>
  <si>
    <t>Unitary cost per payment cycle</t>
  </si>
  <si>
    <t>Fringe benefits per payment cycle</t>
  </si>
  <si>
    <t>Number of payment cycles</t>
  </si>
  <si>
    <t>Period of time (payment cycle)</t>
  </si>
  <si>
    <t>Transportation costs per payment cycle</t>
  </si>
  <si>
    <t>Accommodation and living expenses when off-site per payment cycle</t>
  </si>
  <si>
    <t>The total number of payment cycles during which the worker had to do some traveling</t>
  </si>
  <si>
    <t>The total number of payment cycles that the worker worked in the program</t>
  </si>
  <si>
    <t>Non-wage labor costs such as social security payments or payroll taxes per payment cycle</t>
  </si>
  <si>
    <t>Accommodation and living expenses while traveling for program implementation per payment cycle</t>
  </si>
  <si>
    <t xml:space="preserve">MATERIALS, INPUTS, GOODS AND SERVICES </t>
  </si>
  <si>
    <t>Cost of purchase or production of this item</t>
  </si>
  <si>
    <t>Number of periods</t>
  </si>
  <si>
    <t>Period of time</t>
  </si>
  <si>
    <t>Frequency</t>
  </si>
  <si>
    <t>Total number of items purchased or produced per unit of time</t>
  </si>
  <si>
    <t>Number of children served by each type of worker</t>
  </si>
  <si>
    <t>Frequency
(Once, every payment cycle, more than once but not every payment cycle)</t>
  </si>
  <si>
    <t>Number of children served by each item purchased or produced</t>
  </si>
  <si>
    <t>All materials, inputs or goods required for program implementation</t>
  </si>
  <si>
    <t>For example: pedagogical materials, books, pencils, paper, toys, food, seeds, etc.</t>
  </si>
  <si>
    <t>Cost of purchase or production of item</t>
  </si>
  <si>
    <t>Describe the item and briefly explain its use as part of program implementation</t>
  </si>
  <si>
    <t>The period of time that best describes the frequency of delivery of the item as part of program implementation (every month, fortnightly, quarterly, yearly, etc.)</t>
  </si>
  <si>
    <t>The total cost of purchase or production of each item</t>
  </si>
  <si>
    <t>Total cost of purchase or production of the total number of items produced or purchased</t>
  </si>
  <si>
    <t>Transportation cost of this item in order to reach end users</t>
  </si>
  <si>
    <t>Transportation cost of item to reach end users / beneficiaries</t>
  </si>
  <si>
    <t>Name of the item being purchased or produced required for program implementation. For example: pedagogical materials, books, pencils, paper, toys, food, seeds, etc. These materials, goods or inputs are required for program implementation. These are not incentives for beneficiaries (incentives are reported in a different worksheet).</t>
  </si>
  <si>
    <t>ONCE</t>
  </si>
  <si>
    <t>EVERY PAYMENT CYCLE</t>
  </si>
  <si>
    <t>MORE THAN ONCE</t>
  </si>
  <si>
    <t>WEEKLY</t>
  </si>
  <si>
    <t>FORTNIGHTLY</t>
  </si>
  <si>
    <t>MONTHLY</t>
  </si>
  <si>
    <t>BIMONTHLY</t>
  </si>
  <si>
    <t>QUARTERLY</t>
  </si>
  <si>
    <t>EVERY 6 MONTHS</t>
  </si>
  <si>
    <t>YEARLY</t>
  </si>
  <si>
    <t>Total number of items purchased or produced per period of time</t>
  </si>
  <si>
    <t>MONETARY OR NON-MONETARY INCENTIVES PROVIDED TO PROGRAM BENEFICIARIES</t>
  </si>
  <si>
    <t>(Not required for program implementation but added to promote or facilitate participation in the program)</t>
  </si>
  <si>
    <t>Program developer</t>
  </si>
  <si>
    <t>Incentive provided</t>
  </si>
  <si>
    <t>Period of time (cycles for the provision of incentives, e.g., daily, weekly, fortnightly, etc.)</t>
  </si>
  <si>
    <t>Unitary cost of incentive per cycle</t>
  </si>
  <si>
    <t>Total number of beneficiaries receiving this incentive</t>
  </si>
  <si>
    <t>Describe the incentive and how it is provided to beneficiary (one per child? One per family even if they have more than one child?)</t>
  </si>
  <si>
    <t>Monetary incentives</t>
  </si>
  <si>
    <t>Non-monetary incentives such as food, reedemable vouchers, toys, etc.</t>
  </si>
  <si>
    <t>Transportation costs or transportation subsidies provided to beneficiaries</t>
  </si>
  <si>
    <t>Other incentives for program participation</t>
  </si>
  <si>
    <t>Snacks/drinks provided during sessions or activities</t>
  </si>
  <si>
    <t>INCENTIVES FOR BENEFICIARIES</t>
  </si>
  <si>
    <t>Provide some detail about the incentive: who receives it? (per child? Per family?). What is the aim of the incentive?</t>
  </si>
  <si>
    <t>Frequency of the cycles for incentive provision. E.g. participants receive the incentives daily, weekly, fortnightly, monthly, etc.</t>
  </si>
  <si>
    <t>The total cost of each incentive provided</t>
  </si>
  <si>
    <t>Total number of incentive cycles</t>
  </si>
  <si>
    <t>The total number of periods during which participants received incentives</t>
  </si>
  <si>
    <t>Total number of beneficiaries receiving the incentive</t>
  </si>
  <si>
    <t>COSTING SHEET SAMPLE</t>
  </si>
  <si>
    <t>MATERIALS, INPUTS AND GOODS FOR PROGRAM IMPLEMENTATION</t>
  </si>
  <si>
    <t>ASSETS REQUIRED FOR PROGRAM IMPLEMENTATION</t>
  </si>
  <si>
    <t>For example: tablets, computers, cars, buses, motorcycles, bicycles, measuring tapes, balances, videobeams, TVs, DVD players, etc.</t>
  </si>
  <si>
    <t>Cost per item</t>
  </si>
  <si>
    <t>Number of items purchased</t>
  </si>
  <si>
    <t>Cost per child
(C/E)</t>
  </si>
  <si>
    <t>Describe here the item and what it is used for in the program</t>
  </si>
  <si>
    <t>Computers</t>
  </si>
  <si>
    <t>This includes all durable goods required for program implementation, costs associated with its use as well as maintenance costs</t>
  </si>
  <si>
    <t>It would also include things like gasoline, software, reparation, installation, etc.</t>
  </si>
  <si>
    <t>Software</t>
  </si>
  <si>
    <t>Bus</t>
  </si>
  <si>
    <t>Gasoline</t>
  </si>
  <si>
    <t>Maintenance costs associated with bus</t>
  </si>
  <si>
    <t>TV</t>
  </si>
  <si>
    <t>Instalation of TV sets in local hospitals</t>
  </si>
  <si>
    <t>Type of item. Some examples below:</t>
  </si>
  <si>
    <t>Number of program beneficiaries served by each item</t>
  </si>
  <si>
    <t>INFRASTRUCTURE REQUIRED FOR PROGRAM IMPLEMENTATION</t>
  </si>
  <si>
    <t>Description of the item and why it is needed for program implementation</t>
  </si>
  <si>
    <t>The unitary cost of purchase of the item</t>
  </si>
  <si>
    <t>The total number of items purchased</t>
  </si>
  <si>
    <t>All durable goods required for program implementation, costs associated with its use as well as maintenance costs. For example: tablets, computers, cars, buses, motorcycles, bicycles, measuring tapes, balances, videobeams, TVs, DVD players, etc. It would also include things like gasoline, software, reparation, installation, etc.</t>
  </si>
  <si>
    <t xml:space="preserve">Number of items </t>
  </si>
  <si>
    <t>For example: building childcare centers, renting spaces for group meetings, renting storage to keep program materials, office space for program operation.</t>
  </si>
  <si>
    <t>Cost (rent) per item</t>
  </si>
  <si>
    <t>Cost or rent for building (house, classroom, etc.) where program is delivered</t>
  </si>
  <si>
    <t>Number of periods of time in which a cost or rent is paid</t>
  </si>
  <si>
    <t>Storage for program materials</t>
  </si>
  <si>
    <t>Office space for program operation</t>
  </si>
  <si>
    <t>etc.</t>
  </si>
  <si>
    <t>Cost per child
(F+G)/J</t>
  </si>
  <si>
    <t>Cost per child
(C*E)/F</t>
  </si>
  <si>
    <t>Cost per child
[(D+E)*F]/H</t>
  </si>
  <si>
    <t>Infrastructure built or rented which is required for program implementation. For example: building childcare centers, renting spaces for group meetings, renting storage to keep program materials, office space for program operation.</t>
  </si>
  <si>
    <t>Cost / Rent per item</t>
  </si>
  <si>
    <t>Number of items</t>
  </si>
  <si>
    <t>The cost or rent paid for each item</t>
  </si>
  <si>
    <t>The number of items required for program implementation</t>
  </si>
  <si>
    <t>If rent, for how many periods of time is this rent paid thoughout program implementation?</t>
  </si>
  <si>
    <t>For each infrastructure item, how many children are served? E.g., if a house is rented for parental group sessions, how many parents attend the sessions during each rent cycle?</t>
  </si>
  <si>
    <t>TRAVELING EXPENSES OF PERSONNEL REQUIRED FOR PROGRAM IMPLEMENTATION</t>
  </si>
  <si>
    <t>Prepared for: Grand Challenges Canada SB TTS program</t>
  </si>
  <si>
    <t>Payment cycles: workers are paid fornightly, monthly, bimonthly, etc.. Frequency of payments</t>
  </si>
  <si>
    <t>Salary or monetary incentive received per payment cycle. If the worker receives non-monetary incentives, these cells must include the cost of that non-monetary incentive. For example, if the worker receives food then the cost of that food must be included in the corresponding cell.</t>
  </si>
  <si>
    <t>The total cost per worker (salary or incentive plus fringe benefits) times the number of periods worked</t>
  </si>
  <si>
    <t>How many beneficiary children are directly served by each worker. For example how many children are served by each comunity health worker? For trainers: how many frontline workers are trained by each trainer? Then multiply this number of frontline workers times the number of children served by each frontline worker; that equals the number of children served by each trainer. Etc.</t>
  </si>
  <si>
    <t>Why is travel required for this worker  and how often does this type of worker travel</t>
  </si>
  <si>
    <t>Payment cycles: The frequency with which workers are reimbursed for their travel expenses, e.g., fornightly, monthly, bimonthly, etc.</t>
  </si>
  <si>
    <t>Transportation costs per payment cycle required for travel for program implementation</t>
  </si>
  <si>
    <t>How often is this item purchased or produced, and delivered during program implementation (Once, every payment cycle, More than once but not every payment cycle)</t>
  </si>
  <si>
    <t>The total number of periods in which the item was purchased or produced during the span of the program</t>
  </si>
  <si>
    <t>The cost of transportation of the item required to reach the end user</t>
  </si>
  <si>
    <t>The number of that type of item produced within each unit of time</t>
  </si>
  <si>
    <r>
      <t xml:space="preserve">The total number of beneficiaries per </t>
    </r>
    <r>
      <rPr>
        <b/>
        <sz val="11"/>
        <color theme="1"/>
        <rFont val="Calibri"/>
        <family val="2"/>
        <scheme val="minor"/>
      </rPr>
      <t xml:space="preserve">each item. </t>
    </r>
    <r>
      <rPr>
        <sz val="11"/>
        <color theme="1"/>
        <rFont val="Calibri"/>
        <family val="2"/>
        <scheme val="minor"/>
      </rPr>
      <t>Typically the item is one per beneficiary. However, it is possible that the item is used by a group of beneficiaries. For example, a box of pedagogical materials including several crayons, pencils, scissors, paper, glue, etc. that is used by a group of 5 children. In this case, the number of end beneficiaries is 5 per each box.</t>
    </r>
  </si>
  <si>
    <t>The type of incentive provided to program participants in order to encourage and facilitate participation. It is not a product required for program implementation, just a way of incentivizing program participation. For example: cash, a non-monetary incentive (such as food, voucher, toys, etc.) or transportation costs or transportations subsidies provided in order for the participant to be able to attend the program</t>
  </si>
  <si>
    <t>The total number of program participants who received the incentive throughout the program. Different beneficiaries might have received a different number of incentives; in that case include a different row in the table for each "type" of beneficiary depending on how frequently and/or on how many total incentives he/she received.</t>
  </si>
  <si>
    <r>
      <t xml:space="preserve">How many program beneficiaries benefit from </t>
    </r>
    <r>
      <rPr>
        <b/>
        <sz val="11"/>
        <color theme="1"/>
        <rFont val="Calibri"/>
        <family val="2"/>
        <scheme val="minor"/>
      </rPr>
      <t>each item</t>
    </r>
    <r>
      <rPr>
        <sz val="11"/>
        <color theme="1"/>
        <rFont val="Calibri"/>
        <family val="2"/>
        <scheme val="minor"/>
      </rPr>
      <t xml:space="preserve">. For example, if a TV is installed in a clinic to show videos to mothers, how many program beneficiaries (on average) would be watching videos in each TV? If tablets are used to implement pedagogical activities, how many children can use each tablet?, etc. </t>
    </r>
  </si>
  <si>
    <t>Budget item: refers to the type of worker participating in the project or program. For example: frontline worker, trainer, supervisor, field manager, project manager, secretarial support, etc.</t>
  </si>
  <si>
    <t>HUMAN RESOURCES</t>
  </si>
  <si>
    <t>Describe more in detail the profile and tasks of that worker in the implementation of the program</t>
  </si>
  <si>
    <t>TRAVEL EXPENSES</t>
  </si>
  <si>
    <t>Provide some details about how the space is used for program implementation and indicate whether this is rent or a one-time cost of building the infrastructure</t>
  </si>
  <si>
    <t>Unit of time if item purchased or produced more than once (how often purchased?)</t>
  </si>
  <si>
    <t>Total number of periods in which item was purchased or produced (1 if only once)</t>
  </si>
  <si>
    <t>Cost per child
[(D+E)*F*G]/J</t>
  </si>
  <si>
    <t>Fraction of each payment cycle devoted to this project only</t>
  </si>
  <si>
    <r>
      <t>Fraction of each payment cycle devoted to this project only (</t>
    </r>
    <r>
      <rPr>
        <b/>
        <i/>
        <sz val="11"/>
        <color rgb="FF0000CC"/>
        <rFont val="Calibri"/>
        <family val="2"/>
        <scheme val="minor"/>
      </rPr>
      <t>include as number between 0 and 1 being 1 full-time dedication</t>
    </r>
    <r>
      <rPr>
        <b/>
        <sz val="11"/>
        <color theme="1"/>
        <rFont val="Calibri"/>
        <family val="2"/>
        <scheme val="minor"/>
      </rPr>
      <t>)</t>
    </r>
  </si>
  <si>
    <t>Some workers are paid full time but participate in several different projects. In this column you have to include the fraction of time specifically devoted to this project you are costing. Include this as a number between 0 and 1, being 1 full-time dedication and 0.5 half-time dedication.</t>
  </si>
  <si>
    <t>General considerations:</t>
  </si>
  <si>
    <r>
      <t>INSTRUCTIONS</t>
    </r>
    <r>
      <rPr>
        <sz val="12"/>
        <color theme="1"/>
        <rFont val="Calibri"/>
        <family val="2"/>
        <scheme val="minor"/>
      </rPr>
      <t xml:space="preserve"> (please read thoroughly before completing)</t>
    </r>
  </si>
  <si>
    <r>
      <t xml:space="preserve">Definition of the intervention. </t>
    </r>
    <r>
      <rPr>
        <sz val="12"/>
        <color theme="1"/>
        <rFont val="Calibri"/>
        <family val="2"/>
        <scheme val="minor"/>
      </rPr>
      <t xml:space="preserve">It is important to define correctly the </t>
    </r>
    <r>
      <rPr>
        <b/>
        <i/>
        <sz val="12"/>
        <color theme="1"/>
        <rFont val="Calibri"/>
        <family val="2"/>
        <scheme val="minor"/>
      </rPr>
      <t>intervention</t>
    </r>
    <r>
      <rPr>
        <sz val="12"/>
        <color theme="1"/>
        <rFont val="Calibri"/>
        <family val="2"/>
        <scheme val="minor"/>
      </rPr>
      <t xml:space="preserve"> you are trying to cost. Some are </t>
    </r>
    <r>
      <rPr>
        <b/>
        <i/>
        <sz val="12"/>
        <color theme="1"/>
        <rFont val="Calibri"/>
        <family val="2"/>
        <scheme val="minor"/>
      </rPr>
      <t>standalone</t>
    </r>
    <r>
      <rPr>
        <sz val="12"/>
        <color theme="1"/>
        <rFont val="Calibri"/>
        <family val="2"/>
        <scheme val="minor"/>
      </rPr>
      <t xml:space="preserve"> interventions while other interventions are </t>
    </r>
    <r>
      <rPr>
        <b/>
        <i/>
        <sz val="12"/>
        <color theme="1"/>
        <rFont val="Calibri"/>
        <family val="2"/>
        <scheme val="minor"/>
      </rPr>
      <t xml:space="preserve">add-ons </t>
    </r>
    <r>
      <rPr>
        <sz val="12"/>
        <color theme="1"/>
        <rFont val="Calibri"/>
        <family val="2"/>
        <scheme val="minor"/>
      </rPr>
      <t xml:space="preserve">to already existing ECD services (for example, a quality enhancement through training and coaching of an already existing ECD service, or an intervention that integrates an additional ECD component to an already existing service). If yours is a standalone intervention you should cost </t>
    </r>
    <r>
      <rPr>
        <u/>
        <sz val="12"/>
        <color theme="1"/>
        <rFont val="Calibri"/>
        <family val="2"/>
        <scheme val="minor"/>
      </rPr>
      <t>all</t>
    </r>
    <r>
      <rPr>
        <sz val="12"/>
        <color theme="1"/>
        <rFont val="Calibri"/>
        <family val="2"/>
        <scheme val="minor"/>
      </rPr>
      <t xml:space="preserve"> the inputs required to deliver it. If your intervention is an add-on to an already existing program you should only cost your add-on and not the fully enhanced intervention. </t>
    </r>
    <r>
      <rPr>
        <b/>
        <sz val="12"/>
        <color theme="1"/>
        <rFont val="Calibri"/>
        <family val="2"/>
        <scheme val="minor"/>
      </rPr>
      <t/>
    </r>
  </si>
  <si>
    <t>Description of each worksheet included in this tool:</t>
  </si>
  <si>
    <r>
      <t xml:space="preserve">Different sources of funding: </t>
    </r>
    <r>
      <rPr>
        <sz val="12"/>
        <color theme="1"/>
        <rFont val="Calibri"/>
        <family val="2"/>
        <scheme val="minor"/>
      </rPr>
      <t>The costs recorded in this tool should include all inputs required to deliver your intervention regardless of the funding sources. In particular, if you have partners that are funding components of the intervention, these inputs need to be appropropiately costed and included in this sheet. This might include the government or NGOs  who are paying additional staff (or part their staff's time is devoted to your intervention), materials, infrastructure, etc. 
For example, if you are delivering your intervention in health clinics with health workers available in the system (e.g., you are adding tasks to this health workers but not paying additional wages, and these workers' salaries are paid for by the public health sector). In this case, you should try to cost the fraction of their salaries that is associated with this intervention, which depends on an approximation of how much time they devote to the activities related to your specific intervention.
Similarly, your project is not paying rent for the clinic, but there is a cost of using the clinic that is borne by the government. It would be ideal to try estimate this cost and include it in this tool. For example, ¿what does the rent for a building of that type cost? (perhaps even your partner in the health sector would be able to tell you what this price is). Then assign to your project the fraction of that rent that corresponds to your project given that the project uses a fraction of that space during a fraction of time.</t>
    </r>
  </si>
  <si>
    <t>Refers to the type of worker who was to travel in order to implement the program. For example: frontline worker, trainer, supervisor, field manager, project manager</t>
  </si>
  <si>
    <t>Prepared by: Raquel Bernal / rbernal@uniandes.edu.co</t>
  </si>
  <si>
    <t>Total</t>
  </si>
  <si>
    <t>Professional tutors in charge of training teachers</t>
  </si>
  <si>
    <t>Month</t>
  </si>
  <si>
    <t>Trainers travel throughout municipalities during the month</t>
  </si>
  <si>
    <t>Cost per child
(D*E)/F</t>
  </si>
  <si>
    <t>Program</t>
  </si>
  <si>
    <t>An early education teacher training program. The training aims at improving chilldren's cognitive development.</t>
  </si>
  <si>
    <t>Details</t>
  </si>
  <si>
    <t>Staff</t>
  </si>
  <si>
    <t>Ten (10) professional tutors are hired for the project. Each tutor trains 40 teachers and each teacher serves a classroom with 30 children.</t>
  </si>
  <si>
    <t>If in addition to salaries, tutors receive snacks during training, transportation costs to training sessions, materials, uniforms, etc. these should be included in this worksheet</t>
  </si>
  <si>
    <t>Once during the program</t>
  </si>
  <si>
    <t>Suppose the children attending centers where teachers have been trained by our program, received a one-time monetary incentive</t>
  </si>
  <si>
    <t>1 manual per teacher trained</t>
  </si>
  <si>
    <t>Teacher training manuals</t>
  </si>
  <si>
    <t>1 computer per tutor (trainer)</t>
  </si>
  <si>
    <r>
      <t xml:space="preserve">Classrooms rented to hold </t>
    </r>
    <r>
      <rPr>
        <b/>
        <i/>
        <u/>
        <sz val="11"/>
        <color theme="4"/>
        <rFont val="Calibri"/>
        <family val="2"/>
        <scheme val="minor"/>
      </rPr>
      <t>monthly</t>
    </r>
    <r>
      <rPr>
        <i/>
        <sz val="11"/>
        <color theme="4"/>
        <rFont val="Calibri"/>
        <family val="2"/>
        <scheme val="minor"/>
      </rPr>
      <t xml:space="preserve"> training sessions (1 per tutor)</t>
    </r>
  </si>
  <si>
    <t>TOTAL COST PER CHILD BY BUDGET ITEM AND TOTAL</t>
  </si>
  <si>
    <t>Budget item</t>
  </si>
  <si>
    <t>Cost per child</t>
  </si>
  <si>
    <t>Human resources</t>
  </si>
  <si>
    <t>Travel</t>
  </si>
  <si>
    <t>Materials</t>
  </si>
  <si>
    <t>Incentives</t>
  </si>
  <si>
    <t>Assets</t>
  </si>
  <si>
    <t>Infrastructure</t>
  </si>
  <si>
    <t>Program's total cost per child</t>
  </si>
  <si>
    <t xml:space="preserve">  See &lt;HUMAN RESOURCES&gt;</t>
  </si>
  <si>
    <t xml:space="preserve">  See &lt;TRAVEL&gt;</t>
  </si>
  <si>
    <t xml:space="preserve">  See &lt;MATERIALS&gt;</t>
  </si>
  <si>
    <t xml:space="preserve">  See &lt;INCENTIVES&gt;</t>
  </si>
  <si>
    <t xml:space="preserve">  See &lt;ASSETS&gt;</t>
  </si>
  <si>
    <t xml:space="preserve">  See &lt;INFRASTRUCTURE&gt;</t>
  </si>
  <si>
    <t>EACH WORKSHEET PRESENTS AN EXAMPLE FOR ONE BUDGET ITEM CORRESPONDING TO THE FOLLOWING HYPOTHETICAL EXAMPLE:</t>
  </si>
  <si>
    <t>The program consists of a pre-service teacher training program of 100 hours (offered over a 6-month period) delivered by professional tutors.</t>
  </si>
  <si>
    <t>Date of last revision: 13/11/2019</t>
  </si>
  <si>
    <r>
      <t xml:space="preserve">Tracking of direct costs: </t>
    </r>
    <r>
      <rPr>
        <sz val="12"/>
        <color theme="1"/>
        <rFont val="Calibri"/>
        <family val="2"/>
        <scheme val="minor"/>
      </rPr>
      <t xml:space="preserve">this tool focuses on tracking </t>
    </r>
    <r>
      <rPr>
        <i/>
        <sz val="12"/>
        <color theme="1"/>
        <rFont val="Calibri"/>
        <family val="2"/>
        <scheme val="minor"/>
      </rPr>
      <t>direct</t>
    </r>
    <r>
      <rPr>
        <sz val="12"/>
        <color theme="1"/>
        <rFont val="Calibri"/>
        <family val="2"/>
        <scheme val="minor"/>
      </rPr>
      <t xml:space="preserve"> costs of program delivery. That is, the cost of direct inputs required to delivery the program to its beneficiaries. It does not explicitly include</t>
    </r>
    <r>
      <rPr>
        <i/>
        <sz val="12"/>
        <color theme="1"/>
        <rFont val="Calibri"/>
        <family val="2"/>
        <scheme val="minor"/>
      </rPr>
      <t xml:space="preserve"> indirect costs</t>
    </r>
    <r>
      <rPr>
        <sz val="12"/>
        <color theme="1"/>
        <rFont val="Calibri"/>
        <family val="2"/>
        <scheme val="minor"/>
      </rPr>
      <t xml:space="preserve"> such as: the opportunity cost of beneficiaries' time attending the program, the cost of transportation incurred by beneficiaries required for program participation (not paid for by the program),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</si>
</sst>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2"/>
      <color theme="1"/>
      <name val="Calibri"/>
      <family val="2"/>
      <scheme val="minor"/>
    </font>
    <font>
      <b/>
      <sz val="13"/>
      <color theme="1"/>
      <name val="Calibri"/>
      <family val="2"/>
      <scheme val="minor"/>
    </font>
    <font>
      <b/>
      <sz val="12"/>
      <color theme="1"/>
      <name val="Calibri"/>
      <family val="2"/>
      <scheme val="minor"/>
    </font>
    <font>
      <b/>
      <i/>
      <sz val="11"/>
      <color rgb="FF0000CC"/>
      <name val="Calibri"/>
      <family val="2"/>
      <scheme val="minor"/>
    </font>
    <font>
      <sz val="12"/>
      <color theme="1"/>
      <name val="Calibri"/>
      <family val="2"/>
      <scheme val="minor"/>
    </font>
    <font>
      <b/>
      <i/>
      <sz val="12"/>
      <color theme="1"/>
      <name val="Calibri"/>
      <family val="2"/>
      <scheme val="minor"/>
    </font>
    <font>
      <u/>
      <sz val="12"/>
      <color theme="1"/>
      <name val="Calibri"/>
      <family val="2"/>
      <scheme val="minor"/>
    </font>
    <font>
      <i/>
      <sz val="11"/>
      <color theme="4"/>
      <name val="Calibri"/>
      <family val="2"/>
      <scheme val="minor"/>
    </font>
    <font>
      <b/>
      <i/>
      <sz val="11"/>
      <color theme="4"/>
      <name val="Calibri"/>
      <family val="2"/>
      <scheme val="minor"/>
    </font>
    <font>
      <b/>
      <i/>
      <u/>
      <sz val="11"/>
      <color theme="4"/>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EBE1F7"/>
        <bgColor indexed="64"/>
      </patternFill>
    </fill>
    <fill>
      <patternFill patternType="solid">
        <fgColor rgb="FFA692EE"/>
        <bgColor indexed="64"/>
      </patternFill>
    </fill>
    <fill>
      <patternFill patternType="solid">
        <fgColor rgb="FFDA624A"/>
        <bgColor indexed="64"/>
      </patternFill>
    </fill>
    <fill>
      <patternFill patternType="solid">
        <fgColor rgb="FFFAD2CE"/>
        <bgColor indexed="64"/>
      </patternFill>
    </fill>
    <fill>
      <patternFill patternType="solid">
        <fgColor theme="4"/>
        <bgColor indexed="64"/>
      </patternFill>
    </fill>
    <fill>
      <patternFill patternType="solid">
        <fgColor theme="5"/>
        <bgColor indexed="64"/>
      </patternFill>
    </fill>
    <fill>
      <patternFill patternType="solid">
        <fgColor theme="9"/>
        <bgColor indexed="64"/>
      </patternFill>
    </fill>
    <fill>
      <patternFill patternType="solid">
        <fgColor theme="7"/>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medium">
        <color theme="0"/>
      </top>
      <bottom style="medium">
        <color theme="0"/>
      </bottom>
      <diagonal/>
    </border>
  </borders>
  <cellStyleXfs count="1">
    <xf numFmtId="0" fontId="0" fillId="0" borderId="0"/>
  </cellStyleXfs>
  <cellXfs count="75">
    <xf numFmtId="0" fontId="0" fillId="0" borderId="0" xfId="0"/>
    <xf numFmtId="0" fontId="2" fillId="0" borderId="0" xfId="0" applyFont="1"/>
    <xf numFmtId="14" fontId="0" fillId="0" borderId="0" xfId="0" applyNumberFormat="1" applyAlignment="1">
      <alignment horizontal="lef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xf numFmtId="0" fontId="2" fillId="0" borderId="1" xfId="0" applyFont="1" applyFill="1" applyBorder="1" applyAlignment="1">
      <alignment horizontal="center" vertical="center" wrapText="1"/>
    </xf>
    <xf numFmtId="0" fontId="0" fillId="2" borderId="2" xfId="0" applyFill="1" applyBorder="1"/>
    <xf numFmtId="0" fontId="0" fillId="2" borderId="2" xfId="0" applyFill="1" applyBorder="1" applyAlignment="1">
      <alignment vertical="center"/>
    </xf>
    <xf numFmtId="0" fontId="0" fillId="2" borderId="2" xfId="0" applyFill="1" applyBorder="1" applyAlignment="1">
      <alignment horizontal="left" wrapText="1"/>
    </xf>
    <xf numFmtId="0" fontId="0" fillId="2" borderId="2" xfId="0" applyFill="1" applyBorder="1" applyAlignment="1">
      <alignment horizontal="left" vertical="center"/>
    </xf>
    <xf numFmtId="0" fontId="0" fillId="5" borderId="2" xfId="0" applyFill="1" applyBorder="1"/>
    <xf numFmtId="0" fontId="0" fillId="5" borderId="2" xfId="0" applyFill="1" applyBorder="1" applyAlignment="1">
      <alignment vertical="center"/>
    </xf>
    <xf numFmtId="0" fontId="0" fillId="5" borderId="2" xfId="0" applyFill="1" applyBorder="1" applyAlignment="1">
      <alignment horizontal="left" wrapText="1"/>
    </xf>
    <xf numFmtId="0" fontId="0" fillId="3" borderId="2" xfId="0" applyFill="1" applyBorder="1" applyAlignment="1">
      <alignment vertical="center"/>
    </xf>
    <xf numFmtId="0" fontId="0" fillId="3" borderId="2" xfId="0" applyFill="1" applyBorder="1" applyAlignment="1">
      <alignment horizontal="left" wrapText="1"/>
    </xf>
    <xf numFmtId="0" fontId="0" fillId="3" borderId="2" xfId="0" applyFill="1" applyBorder="1"/>
    <xf numFmtId="0" fontId="4" fillId="0" borderId="0" xfId="0" applyFont="1"/>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horizontal="left" wrapText="1"/>
    </xf>
    <xf numFmtId="0" fontId="0" fillId="0" borderId="0" xfId="0" applyFill="1"/>
    <xf numFmtId="0" fontId="0" fillId="4" borderId="2" xfId="0" applyFill="1" applyBorder="1" applyAlignment="1">
      <alignment vertical="center"/>
    </xf>
    <xf numFmtId="0" fontId="0" fillId="4" borderId="2" xfId="0" applyFill="1" applyBorder="1" applyAlignment="1">
      <alignment horizontal="left" wrapText="1"/>
    </xf>
    <xf numFmtId="0" fontId="0" fillId="6" borderId="2" xfId="0" applyFill="1" applyBorder="1" applyAlignment="1">
      <alignment vertical="center"/>
    </xf>
    <xf numFmtId="0" fontId="0" fillId="6" borderId="2" xfId="0" applyFill="1" applyBorder="1" applyAlignment="1">
      <alignment horizontal="left" vertical="center" wrapText="1"/>
    </xf>
    <xf numFmtId="0" fontId="0" fillId="6" borderId="2" xfId="0" applyFill="1" applyBorder="1"/>
    <xf numFmtId="0" fontId="0" fillId="7" borderId="0" xfId="0" applyFill="1"/>
    <xf numFmtId="0" fontId="0" fillId="8" borderId="0" xfId="0" applyFill="1"/>
    <xf numFmtId="0" fontId="0" fillId="9" borderId="2" xfId="0" applyFill="1" applyBorder="1" applyAlignment="1">
      <alignment vertical="center"/>
    </xf>
    <xf numFmtId="0" fontId="0" fillId="9" borderId="2" xfId="0" applyFill="1" applyBorder="1" applyAlignment="1">
      <alignment horizontal="left" vertical="center" wrapText="1"/>
    </xf>
    <xf numFmtId="0" fontId="1" fillId="8" borderId="0" xfId="0" applyFont="1" applyFill="1"/>
    <xf numFmtId="0" fontId="0" fillId="9" borderId="2" xfId="0" applyFont="1" applyFill="1" applyBorder="1" applyAlignment="1">
      <alignment horizontal="left" vertical="center"/>
    </xf>
    <xf numFmtId="0" fontId="5" fillId="0" borderId="0" xfId="0" applyFont="1"/>
    <xf numFmtId="0" fontId="0" fillId="2" borderId="2" xfId="0" applyFill="1" applyBorder="1" applyAlignment="1">
      <alignment horizontal="left" vertical="center" wrapText="1"/>
    </xf>
    <xf numFmtId="0" fontId="1" fillId="10" borderId="0" xfId="0" applyFont="1" applyFill="1"/>
    <xf numFmtId="0" fontId="3" fillId="10" borderId="0" xfId="0" applyFont="1" applyFill="1"/>
    <xf numFmtId="0" fontId="0" fillId="12" borderId="0" xfId="0" applyFill="1"/>
    <xf numFmtId="0" fontId="1" fillId="12" borderId="0" xfId="0" applyFont="1" applyFill="1"/>
    <xf numFmtId="0" fontId="1" fillId="11" borderId="0" xfId="0" applyFont="1" applyFill="1"/>
    <xf numFmtId="0" fontId="3" fillId="11" borderId="0" xfId="0" applyFont="1" applyFill="1"/>
    <xf numFmtId="0" fontId="1" fillId="13" borderId="0" xfId="0" applyFont="1" applyFill="1" applyBorder="1"/>
    <xf numFmtId="0" fontId="3" fillId="13" borderId="0" xfId="0" applyFont="1" applyFill="1"/>
    <xf numFmtId="0" fontId="1" fillId="7" borderId="0" xfId="0" applyFont="1" applyFill="1" applyBorder="1"/>
    <xf numFmtId="0" fontId="0" fillId="5" borderId="2" xfId="0" applyFill="1" applyBorder="1" applyAlignment="1">
      <alignment horizontal="left" vertical="center" wrapText="1"/>
    </xf>
    <xf numFmtId="0" fontId="6" fillId="0" borderId="0" xfId="0" applyFont="1"/>
    <xf numFmtId="0" fontId="6" fillId="0" borderId="0" xfId="0" applyFont="1" applyAlignment="1">
      <alignment horizontal="left" vertical="center" wrapText="1"/>
    </xf>
    <xf numFmtId="0" fontId="6" fillId="0" borderId="0" xfId="0" applyFont="1" applyAlignment="1">
      <alignment horizontal="left" vertical="center" wrapText="1"/>
    </xf>
    <xf numFmtId="0" fontId="2" fillId="0" borderId="1" xfId="0" applyFont="1" applyBorder="1"/>
    <xf numFmtId="0" fontId="2" fillId="0" borderId="1" xfId="0" applyFont="1" applyBorder="1" applyAlignment="1">
      <alignment horizontal="center"/>
    </xf>
    <xf numFmtId="0" fontId="11" fillId="0" borderId="1" xfId="0" applyFont="1" applyBorder="1" applyAlignment="1">
      <alignment horizontal="left" vertical="center" wrapText="1"/>
    </xf>
    <xf numFmtId="0" fontId="11" fillId="0" borderId="1" xfId="0" applyFont="1" applyBorder="1"/>
    <xf numFmtId="0" fontId="11" fillId="0" borderId="1" xfId="0" applyFont="1" applyBorder="1" applyAlignment="1">
      <alignment horizontal="center"/>
    </xf>
    <xf numFmtId="0" fontId="11" fillId="0" borderId="1" xfId="0" applyFont="1" applyBorder="1" applyAlignment="1">
      <alignment horizontal="center" vertical="center"/>
    </xf>
    <xf numFmtId="2" fontId="0" fillId="0" borderId="1" xfId="0" applyNumberFormat="1" applyBorder="1" applyAlignment="1">
      <alignment horizontal="center"/>
    </xf>
    <xf numFmtId="1" fontId="0" fillId="0" borderId="1" xfId="0" applyNumberFormat="1" applyBorder="1" applyAlignment="1">
      <alignment horizontal="center"/>
    </xf>
    <xf numFmtId="2" fontId="2" fillId="0" borderId="1" xfId="0" applyNumberFormat="1" applyFont="1" applyBorder="1"/>
    <xf numFmtId="2" fontId="2" fillId="0" borderId="1" xfId="0" applyNumberFormat="1" applyFont="1" applyBorder="1" applyAlignment="1">
      <alignment horizontal="center"/>
    </xf>
    <xf numFmtId="2" fontId="11" fillId="0" borderId="1" xfId="0" applyNumberFormat="1" applyFont="1" applyBorder="1" applyAlignment="1">
      <alignment horizontal="center"/>
    </xf>
    <xf numFmtId="1" fontId="0" fillId="0" borderId="1" xfId="0" applyNumberFormat="1" applyBorder="1" applyAlignment="1">
      <alignment horizontal="center" vertical="center"/>
    </xf>
    <xf numFmtId="0" fontId="11" fillId="0" borderId="0" xfId="0" applyFont="1"/>
    <xf numFmtId="0" fontId="11" fillId="0" borderId="1" xfId="0" applyFont="1" applyBorder="1" applyAlignment="1">
      <alignment vertic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Border="1" applyAlignment="1">
      <alignment horizontal="left"/>
    </xf>
    <xf numFmtId="0" fontId="11" fillId="0" borderId="1" xfId="0" applyFont="1" applyBorder="1" applyAlignment="1">
      <alignment horizontal="center" wrapText="1"/>
    </xf>
    <xf numFmtId="0" fontId="2" fillId="14" borderId="1" xfId="0" applyFont="1" applyFill="1" applyBorder="1"/>
    <xf numFmtId="2" fontId="2" fillId="14" borderId="1" xfId="0" applyNumberFormat="1" applyFont="1" applyFill="1" applyBorder="1" applyAlignment="1">
      <alignment horizontal="center"/>
    </xf>
    <xf numFmtId="0" fontId="2" fillId="14" borderId="0" xfId="0" applyFont="1" applyFill="1"/>
    <xf numFmtId="0" fontId="0" fillId="14" borderId="0" xfId="0" applyFill="1"/>
    <xf numFmtId="0" fontId="6"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0000CC"/>
      <color rgb="FFDA624A"/>
      <color rgb="FFCCCCFF"/>
      <color rgb="FFB0ACE6"/>
      <color rgb="FFFAD2CE"/>
      <color rgb="FFD03200"/>
      <color rgb="FFA692EE"/>
      <color rgb="FFE5D7F5"/>
      <color rgb="FFEBE1F7"/>
      <color rgb="FFDDE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2"/>
  <sheetViews>
    <sheetView topLeftCell="A63" zoomScaleNormal="100" workbookViewId="0">
      <selection activeCell="D12" sqref="D12"/>
    </sheetView>
  </sheetViews>
  <sheetFormatPr defaultColWidth="11.42578125" defaultRowHeight="15" x14ac:dyDescent="0.25"/>
  <cols>
    <col min="1" max="1" width="63.140625" customWidth="1"/>
    <col min="2" max="2" width="92.28515625" customWidth="1"/>
  </cols>
  <sheetData>
    <row r="1" spans="1:2" ht="17.25" x14ac:dyDescent="0.3">
      <c r="A1" s="36" t="s">
        <v>83</v>
      </c>
    </row>
    <row r="2" spans="1:2" ht="17.25" x14ac:dyDescent="0.3">
      <c r="A2" s="36" t="s">
        <v>0</v>
      </c>
    </row>
    <row r="3" spans="1:2" x14ac:dyDescent="0.25">
      <c r="A3" t="s">
        <v>126</v>
      </c>
    </row>
    <row r="4" spans="1:2" x14ac:dyDescent="0.25">
      <c r="A4" t="s">
        <v>159</v>
      </c>
    </row>
    <row r="5" spans="1:2" x14ac:dyDescent="0.25">
      <c r="A5" t="s">
        <v>195</v>
      </c>
      <c r="B5" s="2"/>
    </row>
    <row r="7" spans="1:2" ht="15.75" x14ac:dyDescent="0.25">
      <c r="A7" s="48" t="s">
        <v>154</v>
      </c>
    </row>
    <row r="8" spans="1:2" ht="15.75" x14ac:dyDescent="0.25">
      <c r="A8" s="48"/>
    </row>
    <row r="9" spans="1:2" ht="15.75" x14ac:dyDescent="0.25">
      <c r="A9" s="48" t="s">
        <v>153</v>
      </c>
    </row>
    <row r="10" spans="1:2" ht="76.5" customHeight="1" x14ac:dyDescent="0.25">
      <c r="A10" s="74" t="s">
        <v>155</v>
      </c>
      <c r="B10" s="74"/>
    </row>
    <row r="11" spans="1:2" ht="176.25" customHeight="1" x14ac:dyDescent="0.25">
      <c r="A11" s="74" t="s">
        <v>157</v>
      </c>
      <c r="B11" s="74"/>
    </row>
    <row r="12" spans="1:2" ht="60" customHeight="1" x14ac:dyDescent="0.25">
      <c r="A12" s="74" t="s">
        <v>196</v>
      </c>
      <c r="B12" s="74"/>
    </row>
    <row r="13" spans="1:2" ht="15.75" customHeight="1" x14ac:dyDescent="0.25">
      <c r="A13" s="50"/>
      <c r="B13" s="50"/>
    </row>
    <row r="14" spans="1:2" ht="15.75" customHeight="1" x14ac:dyDescent="0.25">
      <c r="A14" s="49" t="s">
        <v>156</v>
      </c>
      <c r="B14" s="49"/>
    </row>
    <row r="16" spans="1:2" ht="15.75" thickBot="1" x14ac:dyDescent="0.3">
      <c r="A16" s="38" t="s">
        <v>143</v>
      </c>
      <c r="B16" s="39"/>
    </row>
    <row r="17" spans="1:2" ht="36.75" customHeight="1" thickBot="1" x14ac:dyDescent="0.3">
      <c r="A17" s="11" t="s">
        <v>1</v>
      </c>
      <c r="B17" s="37" t="s">
        <v>142</v>
      </c>
    </row>
    <row r="18" spans="1:2" ht="21" customHeight="1" thickBot="1" x14ac:dyDescent="0.3">
      <c r="A18" s="10" t="s">
        <v>4</v>
      </c>
      <c r="B18" s="10" t="s">
        <v>144</v>
      </c>
    </row>
    <row r="19" spans="1:2" ht="20.25" customHeight="1" thickBot="1" x14ac:dyDescent="0.3">
      <c r="A19" s="10" t="s">
        <v>26</v>
      </c>
      <c r="B19" s="10" t="s">
        <v>127</v>
      </c>
    </row>
    <row r="20" spans="1:2" ht="45.75" thickBot="1" x14ac:dyDescent="0.3">
      <c r="A20" s="11" t="s">
        <v>23</v>
      </c>
      <c r="B20" s="12" t="s">
        <v>128</v>
      </c>
    </row>
    <row r="21" spans="1:2" ht="19.5" customHeight="1" thickBot="1" x14ac:dyDescent="0.3">
      <c r="A21" s="10" t="s">
        <v>7</v>
      </c>
      <c r="B21" s="10" t="s">
        <v>31</v>
      </c>
    </row>
    <row r="22" spans="1:2" ht="33" customHeight="1" thickBot="1" x14ac:dyDescent="0.3">
      <c r="A22" s="13" t="s">
        <v>150</v>
      </c>
      <c r="B22" s="12" t="s">
        <v>152</v>
      </c>
    </row>
    <row r="23" spans="1:2" ht="19.5" customHeight="1" thickBot="1" x14ac:dyDescent="0.3">
      <c r="A23" s="10" t="s">
        <v>25</v>
      </c>
      <c r="B23" s="10" t="s">
        <v>30</v>
      </c>
    </row>
    <row r="24" spans="1:2" ht="19.5" customHeight="1" thickBot="1" x14ac:dyDescent="0.3">
      <c r="A24" s="10" t="s">
        <v>3</v>
      </c>
      <c r="B24" s="10" t="s">
        <v>129</v>
      </c>
    </row>
    <row r="25" spans="1:2" ht="19.5" customHeight="1" thickBot="1" x14ac:dyDescent="0.3">
      <c r="A25" s="10" t="s">
        <v>9</v>
      </c>
      <c r="B25" s="10" t="s">
        <v>10</v>
      </c>
    </row>
    <row r="26" spans="1:2" ht="64.5" customHeight="1" thickBot="1" x14ac:dyDescent="0.3">
      <c r="A26" s="13" t="s">
        <v>39</v>
      </c>
      <c r="B26" s="12" t="s">
        <v>130</v>
      </c>
    </row>
    <row r="28" spans="1:2" ht="15.75" thickBot="1" x14ac:dyDescent="0.3">
      <c r="A28" s="41" t="s">
        <v>145</v>
      </c>
      <c r="B28" s="40"/>
    </row>
    <row r="29" spans="1:2" ht="31.5" customHeight="1" thickBot="1" x14ac:dyDescent="0.3">
      <c r="A29" s="14" t="s">
        <v>1</v>
      </c>
      <c r="B29" s="16" t="s">
        <v>158</v>
      </c>
    </row>
    <row r="30" spans="1:2" ht="20.25" customHeight="1" thickBot="1" x14ac:dyDescent="0.3">
      <c r="A30" s="14" t="s">
        <v>4</v>
      </c>
      <c r="B30" s="14" t="s">
        <v>131</v>
      </c>
    </row>
    <row r="31" spans="1:2" ht="34.5" customHeight="1" thickBot="1" x14ac:dyDescent="0.3">
      <c r="A31" s="15" t="s">
        <v>22</v>
      </c>
      <c r="B31" s="16" t="s">
        <v>132</v>
      </c>
    </row>
    <row r="32" spans="1:2" ht="20.25" customHeight="1" thickBot="1" x14ac:dyDescent="0.3">
      <c r="A32" s="14" t="s">
        <v>27</v>
      </c>
      <c r="B32" s="47" t="s">
        <v>133</v>
      </c>
    </row>
    <row r="33" spans="1:9" ht="20.25" customHeight="1" thickBot="1" x14ac:dyDescent="0.3">
      <c r="A33" s="14" t="s">
        <v>28</v>
      </c>
      <c r="B33" s="14" t="s">
        <v>32</v>
      </c>
    </row>
    <row r="34" spans="1:9" ht="20.25" customHeight="1" thickBot="1" x14ac:dyDescent="0.3">
      <c r="A34" s="14" t="s">
        <v>25</v>
      </c>
      <c r="B34" s="14" t="s">
        <v>29</v>
      </c>
    </row>
    <row r="35" spans="1:9" ht="20.25" customHeight="1" thickBot="1" x14ac:dyDescent="0.3">
      <c r="A35" s="14" t="s">
        <v>9</v>
      </c>
      <c r="B35" s="14" t="s">
        <v>10</v>
      </c>
    </row>
    <row r="38" spans="1:9" ht="15.75" thickBot="1" x14ac:dyDescent="0.3">
      <c r="A38" s="42" t="s">
        <v>84</v>
      </c>
      <c r="B38" s="43"/>
    </row>
    <row r="39" spans="1:9" ht="60.75" thickBot="1" x14ac:dyDescent="0.3">
      <c r="A39" s="17" t="s">
        <v>1</v>
      </c>
      <c r="B39" s="18" t="s">
        <v>51</v>
      </c>
    </row>
    <row r="40" spans="1:9" ht="18" customHeight="1" thickBot="1" x14ac:dyDescent="0.3">
      <c r="A40" s="19" t="s">
        <v>4</v>
      </c>
      <c r="B40" s="19" t="s">
        <v>45</v>
      </c>
    </row>
    <row r="41" spans="1:9" ht="30.75" thickBot="1" x14ac:dyDescent="0.3">
      <c r="A41" s="17" t="s">
        <v>37</v>
      </c>
      <c r="B41" s="18" t="s">
        <v>134</v>
      </c>
      <c r="C41" t="s">
        <v>52</v>
      </c>
      <c r="D41" t="s">
        <v>53</v>
      </c>
      <c r="E41" t="s">
        <v>54</v>
      </c>
    </row>
    <row r="42" spans="1:9" ht="30.75" thickBot="1" x14ac:dyDescent="0.3">
      <c r="A42" s="17" t="s">
        <v>2</v>
      </c>
      <c r="B42" s="18" t="s">
        <v>46</v>
      </c>
      <c r="C42" t="s">
        <v>55</v>
      </c>
      <c r="D42" t="s">
        <v>56</v>
      </c>
      <c r="E42" t="s">
        <v>57</v>
      </c>
      <c r="F42" t="s">
        <v>58</v>
      </c>
      <c r="G42" t="s">
        <v>59</v>
      </c>
      <c r="H42" t="s">
        <v>60</v>
      </c>
      <c r="I42" t="s">
        <v>61</v>
      </c>
    </row>
    <row r="43" spans="1:9" ht="31.5" customHeight="1" thickBot="1" x14ac:dyDescent="0.3">
      <c r="A43" s="17" t="s">
        <v>35</v>
      </c>
      <c r="B43" s="18" t="s">
        <v>135</v>
      </c>
    </row>
    <row r="44" spans="1:9" ht="21" customHeight="1" thickBot="1" x14ac:dyDescent="0.3">
      <c r="A44" s="17" t="s">
        <v>44</v>
      </c>
      <c r="B44" s="18" t="s">
        <v>47</v>
      </c>
    </row>
    <row r="45" spans="1:9" ht="21" customHeight="1" thickBot="1" x14ac:dyDescent="0.3">
      <c r="A45" s="17" t="s">
        <v>50</v>
      </c>
      <c r="B45" s="18" t="s">
        <v>136</v>
      </c>
    </row>
    <row r="46" spans="1:9" ht="21" customHeight="1" thickBot="1" x14ac:dyDescent="0.3">
      <c r="A46" s="17" t="s">
        <v>38</v>
      </c>
      <c r="B46" s="18" t="s">
        <v>137</v>
      </c>
    </row>
    <row r="47" spans="1:9" ht="21" customHeight="1" thickBot="1" x14ac:dyDescent="0.3">
      <c r="A47" s="17" t="s">
        <v>3</v>
      </c>
      <c r="B47" s="18" t="s">
        <v>48</v>
      </c>
    </row>
    <row r="48" spans="1:9" ht="60.75" thickBot="1" x14ac:dyDescent="0.3">
      <c r="A48" s="17" t="s">
        <v>41</v>
      </c>
      <c r="B48" s="18" t="s">
        <v>138</v>
      </c>
    </row>
    <row r="50" spans="1:2" ht="15.75" thickBot="1" x14ac:dyDescent="0.3">
      <c r="A50" s="44" t="s">
        <v>76</v>
      </c>
      <c r="B50" s="45"/>
    </row>
    <row r="51" spans="1:2" ht="75.75" thickBot="1" x14ac:dyDescent="0.3">
      <c r="A51" s="25" t="s">
        <v>1</v>
      </c>
      <c r="B51" s="26" t="s">
        <v>139</v>
      </c>
    </row>
    <row r="52" spans="1:2" ht="30.75" thickBot="1" x14ac:dyDescent="0.3">
      <c r="A52" s="25" t="s">
        <v>4</v>
      </c>
      <c r="B52" s="26" t="s">
        <v>77</v>
      </c>
    </row>
    <row r="53" spans="1:2" ht="30.75" thickBot="1" x14ac:dyDescent="0.3">
      <c r="A53" s="25" t="s">
        <v>36</v>
      </c>
      <c r="B53" s="26" t="s">
        <v>78</v>
      </c>
    </row>
    <row r="54" spans="1:2" ht="22.5" customHeight="1" thickBot="1" x14ac:dyDescent="0.3">
      <c r="A54" s="25" t="s">
        <v>68</v>
      </c>
      <c r="B54" s="26" t="s">
        <v>79</v>
      </c>
    </row>
    <row r="55" spans="1:2" ht="22.5" customHeight="1" thickBot="1" x14ac:dyDescent="0.3">
      <c r="A55" s="25" t="s">
        <v>80</v>
      </c>
      <c r="B55" s="26" t="s">
        <v>81</v>
      </c>
    </row>
    <row r="56" spans="1:2" ht="60.75" thickBot="1" x14ac:dyDescent="0.3">
      <c r="A56" s="25" t="s">
        <v>82</v>
      </c>
      <c r="B56" s="26" t="s">
        <v>140</v>
      </c>
    </row>
    <row r="57" spans="1:2" x14ac:dyDescent="0.25">
      <c r="A57" s="24"/>
      <c r="B57" s="24"/>
    </row>
    <row r="58" spans="1:2" ht="15.75" thickBot="1" x14ac:dyDescent="0.3">
      <c r="A58" s="46" t="s">
        <v>85</v>
      </c>
      <c r="B58" s="30"/>
    </row>
    <row r="59" spans="1:2" ht="60.75" thickBot="1" x14ac:dyDescent="0.3">
      <c r="A59" s="27" t="s">
        <v>1</v>
      </c>
      <c r="B59" s="28" t="s">
        <v>106</v>
      </c>
    </row>
    <row r="60" spans="1:2" ht="23.25" customHeight="1" thickBot="1" x14ac:dyDescent="0.3">
      <c r="A60" s="29" t="s">
        <v>4</v>
      </c>
      <c r="B60" s="29" t="s">
        <v>103</v>
      </c>
    </row>
    <row r="61" spans="1:2" ht="23.25" customHeight="1" thickBot="1" x14ac:dyDescent="0.3">
      <c r="A61" s="29" t="s">
        <v>87</v>
      </c>
      <c r="B61" s="29" t="s">
        <v>104</v>
      </c>
    </row>
    <row r="62" spans="1:2" ht="23.25" customHeight="1" thickBot="1" x14ac:dyDescent="0.3">
      <c r="A62" s="29" t="s">
        <v>88</v>
      </c>
      <c r="B62" s="29" t="s">
        <v>105</v>
      </c>
    </row>
    <row r="63" spans="1:2" ht="60.75" thickBot="1" x14ac:dyDescent="0.3">
      <c r="A63" s="27" t="s">
        <v>101</v>
      </c>
      <c r="B63" s="28" t="s">
        <v>141</v>
      </c>
    </row>
    <row r="64" spans="1:2" x14ac:dyDescent="0.25">
      <c r="A64" s="24"/>
      <c r="B64" s="24"/>
    </row>
    <row r="65" spans="1:2" x14ac:dyDescent="0.25">
      <c r="A65" s="24"/>
      <c r="B65" s="24"/>
    </row>
    <row r="66" spans="1:2" ht="15.75" thickBot="1" x14ac:dyDescent="0.3">
      <c r="A66" s="34" t="s">
        <v>102</v>
      </c>
      <c r="B66" s="31"/>
    </row>
    <row r="67" spans="1:2" ht="45.75" thickBot="1" x14ac:dyDescent="0.3">
      <c r="A67" s="32" t="s">
        <v>1</v>
      </c>
      <c r="B67" s="33" t="s">
        <v>118</v>
      </c>
    </row>
    <row r="68" spans="1:2" ht="21" customHeight="1" thickBot="1" x14ac:dyDescent="0.3">
      <c r="A68" s="32" t="s">
        <v>4</v>
      </c>
      <c r="B68" s="32" t="s">
        <v>103</v>
      </c>
    </row>
    <row r="69" spans="1:2" ht="21" customHeight="1" thickBot="1" x14ac:dyDescent="0.3">
      <c r="A69" s="32" t="s">
        <v>119</v>
      </c>
      <c r="B69" s="32" t="s">
        <v>121</v>
      </c>
    </row>
    <row r="70" spans="1:2" ht="21" customHeight="1" thickBot="1" x14ac:dyDescent="0.3">
      <c r="A70" s="32" t="s">
        <v>120</v>
      </c>
      <c r="B70" s="32" t="s">
        <v>122</v>
      </c>
    </row>
    <row r="71" spans="1:2" ht="21" customHeight="1" thickBot="1" x14ac:dyDescent="0.3">
      <c r="A71" s="32" t="s">
        <v>111</v>
      </c>
      <c r="B71" s="32" t="s">
        <v>123</v>
      </c>
    </row>
    <row r="72" spans="1:2" ht="32.25" customHeight="1" thickBot="1" x14ac:dyDescent="0.3">
      <c r="A72" s="35" t="s">
        <v>101</v>
      </c>
      <c r="B72" s="33" t="s">
        <v>124</v>
      </c>
    </row>
  </sheetData>
  <mergeCells count="3">
    <mergeCell ref="A10:B10"/>
    <mergeCell ref="A11:B11"/>
    <mergeCell ref="A12:B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L6"/>
  <sheetViews>
    <sheetView tabSelected="1" workbookViewId="0">
      <selection activeCell="A8" sqref="A8"/>
    </sheetView>
  </sheetViews>
  <sheetFormatPr defaultColWidth="11.42578125" defaultRowHeight="15" x14ac:dyDescent="0.25"/>
  <sheetData>
    <row r="1" spans="1:12" x14ac:dyDescent="0.25">
      <c r="A1" s="72" t="s">
        <v>193</v>
      </c>
      <c r="B1" s="72"/>
      <c r="C1" s="72"/>
      <c r="D1" s="72"/>
      <c r="E1" s="72"/>
      <c r="F1" s="72"/>
      <c r="G1" s="72"/>
      <c r="H1" s="72"/>
      <c r="I1" s="73"/>
      <c r="J1" s="73"/>
      <c r="K1" s="73"/>
      <c r="L1" s="73"/>
    </row>
    <row r="2" spans="1:12" x14ac:dyDescent="0.25">
      <c r="A2" s="73"/>
      <c r="B2" s="73"/>
      <c r="C2" s="73"/>
      <c r="D2" s="73"/>
      <c r="E2" s="73"/>
      <c r="F2" s="73"/>
      <c r="G2" s="73"/>
      <c r="H2" s="73"/>
      <c r="I2" s="73"/>
      <c r="J2" s="73"/>
      <c r="K2" s="73"/>
      <c r="L2" s="73"/>
    </row>
    <row r="3" spans="1:12" x14ac:dyDescent="0.25">
      <c r="A3" s="72" t="s">
        <v>165</v>
      </c>
      <c r="B3" s="73" t="s">
        <v>166</v>
      </c>
      <c r="C3" s="73"/>
      <c r="D3" s="73"/>
      <c r="E3" s="73"/>
      <c r="F3" s="73"/>
      <c r="G3" s="73"/>
      <c r="H3" s="73"/>
      <c r="I3" s="73"/>
      <c r="J3" s="73"/>
      <c r="K3" s="73"/>
      <c r="L3" s="73"/>
    </row>
    <row r="4" spans="1:12" x14ac:dyDescent="0.25">
      <c r="A4" s="72" t="s">
        <v>167</v>
      </c>
      <c r="B4" s="73" t="s">
        <v>194</v>
      </c>
      <c r="C4" s="73"/>
      <c r="D4" s="73"/>
      <c r="E4" s="73"/>
      <c r="F4" s="73"/>
      <c r="G4" s="73"/>
      <c r="H4" s="73"/>
      <c r="I4" s="73"/>
      <c r="J4" s="73"/>
      <c r="K4" s="73"/>
      <c r="L4" s="73"/>
    </row>
    <row r="5" spans="1:12" x14ac:dyDescent="0.25">
      <c r="A5" s="72" t="s">
        <v>168</v>
      </c>
      <c r="B5" s="73" t="s">
        <v>169</v>
      </c>
      <c r="C5" s="73"/>
      <c r="D5" s="73"/>
      <c r="E5" s="73"/>
      <c r="F5" s="73"/>
      <c r="G5" s="73"/>
      <c r="H5" s="73"/>
      <c r="I5" s="73"/>
      <c r="J5" s="73"/>
      <c r="K5" s="73"/>
      <c r="L5" s="73"/>
    </row>
    <row r="6" spans="1:12" x14ac:dyDescent="0.25">
      <c r="A6" s="73"/>
      <c r="B6" s="73"/>
      <c r="C6" s="73"/>
      <c r="D6" s="73"/>
      <c r="E6" s="73"/>
      <c r="F6" s="73"/>
      <c r="G6" s="73"/>
      <c r="H6" s="73"/>
      <c r="I6" s="73"/>
      <c r="J6" s="73"/>
      <c r="K6" s="73"/>
      <c r="L6" s="7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1"/>
  <sheetViews>
    <sheetView workbookViewId="0">
      <selection activeCell="D32" sqref="D32"/>
    </sheetView>
  </sheetViews>
  <sheetFormatPr defaultColWidth="11.42578125" defaultRowHeight="15" x14ac:dyDescent="0.25"/>
  <cols>
    <col min="1" max="1" width="29.7109375" customWidth="1"/>
    <col min="2" max="2" width="15.7109375" customWidth="1"/>
  </cols>
  <sheetData>
    <row r="1" spans="1:4" x14ac:dyDescent="0.25">
      <c r="A1" s="1" t="s">
        <v>177</v>
      </c>
      <c r="B1" s="1"/>
      <c r="C1" s="1"/>
      <c r="D1" s="1"/>
    </row>
    <row r="3" spans="1:4" x14ac:dyDescent="0.25">
      <c r="A3" s="70" t="s">
        <v>178</v>
      </c>
      <c r="B3" s="70" t="s">
        <v>179</v>
      </c>
    </row>
    <row r="4" spans="1:4" x14ac:dyDescent="0.25">
      <c r="A4" s="8" t="s">
        <v>180</v>
      </c>
      <c r="B4" s="57">
        <f>'HUMAN RESOURCES'!K19</f>
        <v>1.8</v>
      </c>
      <c r="C4" t="s">
        <v>187</v>
      </c>
    </row>
    <row r="5" spans="1:4" x14ac:dyDescent="0.25">
      <c r="A5" s="8" t="s">
        <v>181</v>
      </c>
      <c r="B5" s="57">
        <f>TRAVEL!J18</f>
        <v>1.35</v>
      </c>
      <c r="C5" t="s">
        <v>188</v>
      </c>
    </row>
    <row r="6" spans="1:4" x14ac:dyDescent="0.25">
      <c r="A6" s="8" t="s">
        <v>182</v>
      </c>
      <c r="B6" s="57">
        <f>MATERIALS!K19</f>
        <v>0.1</v>
      </c>
      <c r="C6" t="s">
        <v>189</v>
      </c>
    </row>
    <row r="7" spans="1:4" x14ac:dyDescent="0.25">
      <c r="A7" s="8" t="s">
        <v>183</v>
      </c>
      <c r="B7" s="57">
        <f>INCENTIVES!H12</f>
        <v>15</v>
      </c>
      <c r="C7" t="s">
        <v>190</v>
      </c>
    </row>
    <row r="8" spans="1:4" x14ac:dyDescent="0.25">
      <c r="A8" s="8" t="s">
        <v>184</v>
      </c>
      <c r="B8" s="57">
        <f>ASSETS!G20</f>
        <v>0.83333333333333337</v>
      </c>
      <c r="C8" t="s">
        <v>191</v>
      </c>
    </row>
    <row r="9" spans="1:4" x14ac:dyDescent="0.25">
      <c r="A9" s="8" t="s">
        <v>185</v>
      </c>
      <c r="B9" s="57">
        <f>INFRASTRUCTURE!H15</f>
        <v>0.75</v>
      </c>
      <c r="C9" t="s">
        <v>192</v>
      </c>
    </row>
    <row r="10" spans="1:4" x14ac:dyDescent="0.25">
      <c r="A10" s="8"/>
      <c r="B10" s="8"/>
    </row>
    <row r="11" spans="1:4" x14ac:dyDescent="0.25">
      <c r="A11" s="70" t="s">
        <v>186</v>
      </c>
      <c r="B11" s="71">
        <f>SUM(B4:B9)</f>
        <v>19.833333333333332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A1:K22"/>
  <sheetViews>
    <sheetView workbookViewId="0">
      <selection activeCell="B30" sqref="B30"/>
    </sheetView>
  </sheetViews>
  <sheetFormatPr defaultColWidth="11.42578125" defaultRowHeight="15" x14ac:dyDescent="0.25"/>
  <cols>
    <col min="1" max="1" width="33.7109375" customWidth="1"/>
    <col min="2" max="2" width="56.28515625" customWidth="1"/>
    <col min="3" max="3" width="15.7109375" customWidth="1"/>
    <col min="4" max="4" width="13.140625" customWidth="1"/>
    <col min="5" max="5" width="17.140625" customWidth="1"/>
    <col min="6" max="6" width="26.85546875" customWidth="1"/>
    <col min="7" max="8" width="15.140625" customWidth="1"/>
    <col min="10" max="10" width="27" customWidth="1"/>
    <col min="11" max="11" width="15.28515625" customWidth="1"/>
  </cols>
  <sheetData>
    <row r="1" spans="1:11" x14ac:dyDescent="0.25">
      <c r="A1" s="1" t="s">
        <v>20</v>
      </c>
      <c r="B1" s="1"/>
    </row>
    <row r="2" spans="1:11" x14ac:dyDescent="0.25">
      <c r="A2" s="1" t="s">
        <v>11</v>
      </c>
    </row>
    <row r="5" spans="1:11" ht="78" customHeight="1" x14ac:dyDescent="0.25">
      <c r="A5" s="3" t="s">
        <v>1</v>
      </c>
      <c r="B5" s="3" t="s">
        <v>4</v>
      </c>
      <c r="C5" s="4" t="s">
        <v>22</v>
      </c>
      <c r="D5" s="4" t="s">
        <v>23</v>
      </c>
      <c r="E5" s="4" t="s">
        <v>24</v>
      </c>
      <c r="F5" s="4" t="s">
        <v>151</v>
      </c>
      <c r="G5" s="4" t="s">
        <v>25</v>
      </c>
      <c r="H5" s="4" t="s">
        <v>8</v>
      </c>
      <c r="I5" s="4" t="s">
        <v>3</v>
      </c>
      <c r="J5" s="9" t="s">
        <v>39</v>
      </c>
      <c r="K5" s="9" t="s">
        <v>149</v>
      </c>
    </row>
    <row r="6" spans="1:11" ht="30" x14ac:dyDescent="0.25">
      <c r="A6" s="5" t="s">
        <v>5</v>
      </c>
      <c r="B6" s="5" t="s">
        <v>6</v>
      </c>
      <c r="C6" s="7"/>
      <c r="D6" s="7"/>
      <c r="E6" s="7"/>
      <c r="F6" s="7"/>
      <c r="G6" s="7"/>
      <c r="H6" s="7"/>
      <c r="I6" s="7">
        <f>(D6+E6)*F6*G6*H6</f>
        <v>0</v>
      </c>
      <c r="J6" s="8"/>
      <c r="K6" s="8"/>
    </row>
    <row r="7" spans="1:11" x14ac:dyDescent="0.25">
      <c r="A7" s="53" t="s">
        <v>12</v>
      </c>
      <c r="B7" s="54" t="s">
        <v>161</v>
      </c>
      <c r="C7" s="55" t="s">
        <v>162</v>
      </c>
      <c r="D7" s="55">
        <v>300</v>
      </c>
      <c r="E7" s="55">
        <f>0.2*D7</f>
        <v>60</v>
      </c>
      <c r="F7" s="55">
        <v>1</v>
      </c>
      <c r="G7" s="55">
        <v>6</v>
      </c>
      <c r="H7" s="55">
        <v>10</v>
      </c>
      <c r="I7" s="56">
        <f t="shared" ref="I7:I18" si="0">(D7+E7)*F7*G7*H7</f>
        <v>21600</v>
      </c>
      <c r="J7" s="55">
        <f>40*30</f>
        <v>1200</v>
      </c>
      <c r="K7" s="55">
        <f>((D7+E7)*F7*G7)/J7</f>
        <v>1.8</v>
      </c>
    </row>
    <row r="8" spans="1:11" x14ac:dyDescent="0.25">
      <c r="A8" s="8" t="s">
        <v>13</v>
      </c>
      <c r="B8" s="8"/>
      <c r="C8" s="21"/>
      <c r="D8" s="21"/>
      <c r="E8" s="21"/>
      <c r="F8" s="21"/>
      <c r="G8" s="21"/>
      <c r="H8" s="21"/>
      <c r="I8" s="7">
        <f t="shared" si="0"/>
        <v>0</v>
      </c>
      <c r="J8" s="21">
        <v>1</v>
      </c>
      <c r="K8" s="21">
        <f t="shared" ref="K8:K18" si="1">((D8+E8)*F8*G8)/J8</f>
        <v>0</v>
      </c>
    </row>
    <row r="9" spans="1:11" x14ac:dyDescent="0.25">
      <c r="A9" s="8" t="s">
        <v>14</v>
      </c>
      <c r="B9" s="8"/>
      <c r="C9" s="21"/>
      <c r="D9" s="21"/>
      <c r="E9" s="21"/>
      <c r="F9" s="21"/>
      <c r="G9" s="21"/>
      <c r="H9" s="21"/>
      <c r="I9" s="7">
        <f t="shared" si="0"/>
        <v>0</v>
      </c>
      <c r="J9" s="21">
        <v>1</v>
      </c>
      <c r="K9" s="21">
        <f t="shared" si="1"/>
        <v>0</v>
      </c>
    </row>
    <row r="10" spans="1:11" x14ac:dyDescent="0.25">
      <c r="A10" s="8" t="s">
        <v>15</v>
      </c>
      <c r="B10" s="8"/>
      <c r="C10" s="21"/>
      <c r="D10" s="21"/>
      <c r="E10" s="21"/>
      <c r="F10" s="21"/>
      <c r="G10" s="21"/>
      <c r="H10" s="21"/>
      <c r="I10" s="7">
        <f t="shared" si="0"/>
        <v>0</v>
      </c>
      <c r="J10" s="21">
        <v>1</v>
      </c>
      <c r="K10" s="21">
        <f t="shared" si="1"/>
        <v>0</v>
      </c>
    </row>
    <row r="11" spans="1:11" x14ac:dyDescent="0.25">
      <c r="A11" s="8" t="s">
        <v>16</v>
      </c>
      <c r="B11" s="8"/>
      <c r="C11" s="21"/>
      <c r="D11" s="21"/>
      <c r="E11" s="21"/>
      <c r="F11" s="21"/>
      <c r="G11" s="21"/>
      <c r="H11" s="21"/>
      <c r="I11" s="7">
        <f t="shared" si="0"/>
        <v>0</v>
      </c>
      <c r="J11" s="21">
        <v>1</v>
      </c>
      <c r="K11" s="21">
        <f t="shared" si="1"/>
        <v>0</v>
      </c>
    </row>
    <row r="12" spans="1:11" x14ac:dyDescent="0.25">
      <c r="A12" s="8" t="s">
        <v>17</v>
      </c>
      <c r="B12" s="8"/>
      <c r="C12" s="21"/>
      <c r="D12" s="21"/>
      <c r="E12" s="21"/>
      <c r="F12" s="21"/>
      <c r="G12" s="21"/>
      <c r="H12" s="21"/>
      <c r="I12" s="7">
        <f t="shared" si="0"/>
        <v>0</v>
      </c>
      <c r="J12" s="21">
        <v>1</v>
      </c>
      <c r="K12" s="21">
        <f t="shared" si="1"/>
        <v>0</v>
      </c>
    </row>
    <row r="13" spans="1:11" x14ac:dyDescent="0.25">
      <c r="A13" s="8" t="s">
        <v>18</v>
      </c>
      <c r="B13" s="8"/>
      <c r="C13" s="21"/>
      <c r="D13" s="21"/>
      <c r="E13" s="21"/>
      <c r="F13" s="21"/>
      <c r="G13" s="21"/>
      <c r="H13" s="21"/>
      <c r="I13" s="7">
        <f t="shared" si="0"/>
        <v>0</v>
      </c>
      <c r="J13" s="21">
        <v>1</v>
      </c>
      <c r="K13" s="21">
        <f t="shared" si="1"/>
        <v>0</v>
      </c>
    </row>
    <row r="14" spans="1:11" x14ac:dyDescent="0.25">
      <c r="A14" s="8" t="s">
        <v>19</v>
      </c>
      <c r="B14" s="8"/>
      <c r="C14" s="21"/>
      <c r="D14" s="21"/>
      <c r="E14" s="21"/>
      <c r="F14" s="21"/>
      <c r="G14" s="21"/>
      <c r="H14" s="21"/>
      <c r="I14" s="7">
        <f t="shared" si="0"/>
        <v>0</v>
      </c>
      <c r="J14" s="21">
        <v>1</v>
      </c>
      <c r="K14" s="21">
        <f t="shared" si="1"/>
        <v>0</v>
      </c>
    </row>
    <row r="15" spans="1:11" x14ac:dyDescent="0.25">
      <c r="A15" s="8" t="s">
        <v>65</v>
      </c>
      <c r="B15" s="8"/>
      <c r="C15" s="21"/>
      <c r="D15" s="21"/>
      <c r="E15" s="21"/>
      <c r="F15" s="21"/>
      <c r="G15" s="21"/>
      <c r="H15" s="21"/>
      <c r="I15" s="7">
        <f t="shared" si="0"/>
        <v>0</v>
      </c>
      <c r="J15" s="21">
        <v>1</v>
      </c>
      <c r="K15" s="21">
        <f t="shared" si="1"/>
        <v>0</v>
      </c>
    </row>
    <row r="16" spans="1:11" x14ac:dyDescent="0.25">
      <c r="A16" s="8"/>
      <c r="B16" s="8"/>
      <c r="C16" s="21"/>
      <c r="D16" s="21"/>
      <c r="E16" s="21"/>
      <c r="F16" s="21"/>
      <c r="G16" s="21"/>
      <c r="H16" s="21"/>
      <c r="I16" s="7">
        <f t="shared" si="0"/>
        <v>0</v>
      </c>
      <c r="J16" s="21">
        <v>1</v>
      </c>
      <c r="K16" s="21">
        <f t="shared" si="1"/>
        <v>0</v>
      </c>
    </row>
    <row r="17" spans="1:11" x14ac:dyDescent="0.25">
      <c r="A17" s="8"/>
      <c r="B17" s="8"/>
      <c r="C17" s="21"/>
      <c r="D17" s="21"/>
      <c r="E17" s="21"/>
      <c r="F17" s="21"/>
      <c r="G17" s="21"/>
      <c r="H17" s="21"/>
      <c r="I17" s="7">
        <f t="shared" si="0"/>
        <v>0</v>
      </c>
      <c r="J17" s="21">
        <v>1</v>
      </c>
      <c r="K17" s="21">
        <f t="shared" si="1"/>
        <v>0</v>
      </c>
    </row>
    <row r="18" spans="1:11" x14ac:dyDescent="0.25">
      <c r="A18" s="8"/>
      <c r="B18" s="8"/>
      <c r="C18" s="21"/>
      <c r="D18" s="21"/>
      <c r="E18" s="21"/>
      <c r="F18" s="21"/>
      <c r="G18" s="21"/>
      <c r="H18" s="21"/>
      <c r="I18" s="7">
        <f t="shared" si="0"/>
        <v>0</v>
      </c>
      <c r="J18" s="21">
        <v>1</v>
      </c>
      <c r="K18" s="21">
        <f t="shared" si="1"/>
        <v>0</v>
      </c>
    </row>
    <row r="19" spans="1:11" x14ac:dyDescent="0.25">
      <c r="A19" s="51" t="s">
        <v>160</v>
      </c>
      <c r="B19" s="51"/>
      <c r="C19" s="52"/>
      <c r="D19" s="52"/>
      <c r="E19" s="52"/>
      <c r="F19" s="52"/>
      <c r="G19" s="52"/>
      <c r="H19" s="52"/>
      <c r="I19" s="51"/>
      <c r="J19" s="52"/>
      <c r="K19" s="52">
        <f>SUM(K7:K18)</f>
        <v>1.8</v>
      </c>
    </row>
    <row r="22" spans="1:11" x14ac:dyDescent="0.25">
      <c r="A22" s="63" t="s">
        <v>170</v>
      </c>
    </row>
  </sheetData>
  <pageMargins left="0.7" right="0.7" top="0.75" bottom="0.75" header="0.3" footer="0.3"/>
  <pageSetup paperSize="9" orientation="portrait" r:id="rId1"/>
  <ignoredErrors>
    <ignoredError sqref="K8:K18"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J18"/>
  <sheetViews>
    <sheetView workbookViewId="0">
      <selection activeCell="H23" sqref="H23"/>
    </sheetView>
  </sheetViews>
  <sheetFormatPr defaultColWidth="11.42578125" defaultRowHeight="15" x14ac:dyDescent="0.25"/>
  <cols>
    <col min="1" max="1" width="35.42578125" customWidth="1"/>
    <col min="2" max="2" width="52.85546875" customWidth="1"/>
    <col min="3" max="3" width="17.140625" customWidth="1"/>
    <col min="4" max="4" width="14" customWidth="1"/>
    <col min="5" max="5" width="22.5703125" customWidth="1"/>
    <col min="7" max="7" width="17.5703125" customWidth="1"/>
    <col min="8" max="8" width="25.140625" customWidth="1"/>
    <col min="10" max="10" width="14.85546875" customWidth="1"/>
  </cols>
  <sheetData>
    <row r="1" spans="1:10" ht="17.25" x14ac:dyDescent="0.3">
      <c r="A1" s="36" t="s">
        <v>125</v>
      </c>
    </row>
    <row r="2" spans="1:10" x14ac:dyDescent="0.25">
      <c r="A2" s="1" t="s">
        <v>21</v>
      </c>
    </row>
    <row r="4" spans="1:10" ht="62.25" customHeight="1" x14ac:dyDescent="0.25">
      <c r="A4" s="3" t="s">
        <v>1</v>
      </c>
      <c r="B4" s="3" t="s">
        <v>4</v>
      </c>
      <c r="C4" s="4" t="s">
        <v>22</v>
      </c>
      <c r="D4" s="4" t="s">
        <v>27</v>
      </c>
      <c r="E4" s="4" t="s">
        <v>28</v>
      </c>
      <c r="F4" s="4" t="s">
        <v>25</v>
      </c>
      <c r="G4" s="4" t="s">
        <v>8</v>
      </c>
      <c r="H4" s="9" t="s">
        <v>39</v>
      </c>
      <c r="I4" s="4" t="s">
        <v>3</v>
      </c>
      <c r="J4" s="9" t="s">
        <v>117</v>
      </c>
    </row>
    <row r="5" spans="1:10" ht="31.5" customHeight="1" x14ac:dyDescent="0.25">
      <c r="A5" s="5" t="s">
        <v>5</v>
      </c>
      <c r="B5" s="6" t="s">
        <v>6</v>
      </c>
      <c r="C5" s="7"/>
      <c r="D5" s="7"/>
      <c r="E5" s="7"/>
      <c r="F5" s="7"/>
      <c r="G5" s="7"/>
      <c r="H5" s="7"/>
      <c r="I5" s="7">
        <f>(D5+E5)*F5*G5</f>
        <v>0</v>
      </c>
      <c r="J5" s="8"/>
    </row>
    <row r="6" spans="1:10" x14ac:dyDescent="0.25">
      <c r="A6" s="5" t="s">
        <v>12</v>
      </c>
      <c r="B6" s="54" t="s">
        <v>163</v>
      </c>
      <c r="C6" s="55" t="s">
        <v>162</v>
      </c>
      <c r="D6" s="55">
        <v>120</v>
      </c>
      <c r="E6" s="55">
        <v>150</v>
      </c>
      <c r="F6" s="55">
        <v>6</v>
      </c>
      <c r="G6" s="55">
        <v>10</v>
      </c>
      <c r="H6" s="55">
        <f>40*30</f>
        <v>1200</v>
      </c>
      <c r="I6" s="56">
        <f t="shared" ref="I6:I17" si="0">(D6+E6)*F6*G6</f>
        <v>16200</v>
      </c>
      <c r="J6" s="55">
        <f>((D6+E6)*F6)/H6</f>
        <v>1.35</v>
      </c>
    </row>
    <row r="7" spans="1:10" x14ac:dyDescent="0.25">
      <c r="A7" s="8" t="s">
        <v>13</v>
      </c>
      <c r="B7" s="8"/>
      <c r="C7" s="21"/>
      <c r="D7" s="21"/>
      <c r="E7" s="21"/>
      <c r="F7" s="21"/>
      <c r="G7" s="21"/>
      <c r="H7" s="21">
        <v>1</v>
      </c>
      <c r="I7" s="7">
        <f t="shared" si="0"/>
        <v>0</v>
      </c>
      <c r="J7" s="21">
        <f t="shared" ref="J7:J17" si="1">((D7+E7)*F7)/H7</f>
        <v>0</v>
      </c>
    </row>
    <row r="8" spans="1:10" x14ac:dyDescent="0.25">
      <c r="A8" s="8" t="s">
        <v>14</v>
      </c>
      <c r="B8" s="8"/>
      <c r="C8" s="21"/>
      <c r="D8" s="21"/>
      <c r="E8" s="21"/>
      <c r="F8" s="21"/>
      <c r="G8" s="21"/>
      <c r="H8" s="21">
        <v>1</v>
      </c>
      <c r="I8" s="7">
        <f t="shared" si="0"/>
        <v>0</v>
      </c>
      <c r="J8" s="21">
        <f t="shared" si="1"/>
        <v>0</v>
      </c>
    </row>
    <row r="9" spans="1:10" x14ac:dyDescent="0.25">
      <c r="A9" s="8" t="s">
        <v>15</v>
      </c>
      <c r="B9" s="8"/>
      <c r="C9" s="21"/>
      <c r="D9" s="21"/>
      <c r="E9" s="21"/>
      <c r="F9" s="21"/>
      <c r="G9" s="21"/>
      <c r="H9" s="21">
        <v>1</v>
      </c>
      <c r="I9" s="7">
        <f t="shared" si="0"/>
        <v>0</v>
      </c>
      <c r="J9" s="21">
        <f t="shared" si="1"/>
        <v>0</v>
      </c>
    </row>
    <row r="10" spans="1:10" x14ac:dyDescent="0.25">
      <c r="A10" s="8" t="s">
        <v>16</v>
      </c>
      <c r="B10" s="8"/>
      <c r="C10" s="21"/>
      <c r="D10" s="21"/>
      <c r="E10" s="21"/>
      <c r="F10" s="21"/>
      <c r="G10" s="21"/>
      <c r="H10" s="21">
        <v>1</v>
      </c>
      <c r="I10" s="7">
        <f t="shared" si="0"/>
        <v>0</v>
      </c>
      <c r="J10" s="21">
        <f t="shared" si="1"/>
        <v>0</v>
      </c>
    </row>
    <row r="11" spans="1:10" x14ac:dyDescent="0.25">
      <c r="A11" s="8" t="s">
        <v>17</v>
      </c>
      <c r="B11" s="8"/>
      <c r="C11" s="21"/>
      <c r="D11" s="21"/>
      <c r="E11" s="21"/>
      <c r="F11" s="21"/>
      <c r="G11" s="21"/>
      <c r="H11" s="21">
        <v>1</v>
      </c>
      <c r="I11" s="7">
        <f t="shared" si="0"/>
        <v>0</v>
      </c>
      <c r="J11" s="21">
        <f t="shared" si="1"/>
        <v>0</v>
      </c>
    </row>
    <row r="12" spans="1:10" x14ac:dyDescent="0.25">
      <c r="A12" s="8" t="s">
        <v>18</v>
      </c>
      <c r="B12" s="8"/>
      <c r="C12" s="21"/>
      <c r="D12" s="21"/>
      <c r="E12" s="21"/>
      <c r="F12" s="21"/>
      <c r="G12" s="21"/>
      <c r="H12" s="21">
        <v>1</v>
      </c>
      <c r="I12" s="7">
        <f t="shared" si="0"/>
        <v>0</v>
      </c>
      <c r="J12" s="21">
        <f t="shared" si="1"/>
        <v>0</v>
      </c>
    </row>
    <row r="13" spans="1:10" x14ac:dyDescent="0.25">
      <c r="A13" s="8" t="s">
        <v>19</v>
      </c>
      <c r="B13" s="8"/>
      <c r="C13" s="21"/>
      <c r="D13" s="21"/>
      <c r="E13" s="21"/>
      <c r="F13" s="21"/>
      <c r="G13" s="21"/>
      <c r="H13" s="21">
        <v>1</v>
      </c>
      <c r="I13" s="7">
        <f t="shared" si="0"/>
        <v>0</v>
      </c>
      <c r="J13" s="21">
        <f t="shared" si="1"/>
        <v>0</v>
      </c>
    </row>
    <row r="14" spans="1:10" x14ac:dyDescent="0.25">
      <c r="A14" s="8"/>
      <c r="B14" s="8"/>
      <c r="C14" s="21"/>
      <c r="D14" s="21"/>
      <c r="E14" s="21"/>
      <c r="F14" s="21"/>
      <c r="G14" s="21"/>
      <c r="H14" s="21">
        <v>1</v>
      </c>
      <c r="I14" s="7">
        <f t="shared" si="0"/>
        <v>0</v>
      </c>
      <c r="J14" s="21">
        <f t="shared" si="1"/>
        <v>0</v>
      </c>
    </row>
    <row r="15" spans="1:10" x14ac:dyDescent="0.25">
      <c r="A15" s="8"/>
      <c r="B15" s="8"/>
      <c r="C15" s="21"/>
      <c r="D15" s="21"/>
      <c r="E15" s="21"/>
      <c r="F15" s="21"/>
      <c r="G15" s="21"/>
      <c r="H15" s="21">
        <v>1</v>
      </c>
      <c r="I15" s="7">
        <f t="shared" si="0"/>
        <v>0</v>
      </c>
      <c r="J15" s="21">
        <f t="shared" si="1"/>
        <v>0</v>
      </c>
    </row>
    <row r="16" spans="1:10" x14ac:dyDescent="0.25">
      <c r="A16" s="8"/>
      <c r="B16" s="8"/>
      <c r="C16" s="21"/>
      <c r="D16" s="21"/>
      <c r="E16" s="21"/>
      <c r="F16" s="21"/>
      <c r="G16" s="21"/>
      <c r="H16" s="21">
        <v>1</v>
      </c>
      <c r="I16" s="7">
        <f t="shared" si="0"/>
        <v>0</v>
      </c>
      <c r="J16" s="21">
        <f t="shared" si="1"/>
        <v>0</v>
      </c>
    </row>
    <row r="17" spans="1:10" x14ac:dyDescent="0.25">
      <c r="A17" s="8"/>
      <c r="B17" s="8"/>
      <c r="C17" s="21"/>
      <c r="D17" s="21"/>
      <c r="E17" s="21"/>
      <c r="F17" s="21"/>
      <c r="G17" s="21"/>
      <c r="H17" s="21">
        <v>1</v>
      </c>
      <c r="I17" s="7">
        <f t="shared" si="0"/>
        <v>0</v>
      </c>
      <c r="J17" s="21">
        <f t="shared" si="1"/>
        <v>0</v>
      </c>
    </row>
    <row r="18" spans="1:10" x14ac:dyDescent="0.25">
      <c r="A18" s="51" t="s">
        <v>160</v>
      </c>
      <c r="B18" s="51"/>
      <c r="C18" s="51"/>
      <c r="D18" s="51"/>
      <c r="E18" s="51"/>
      <c r="F18" s="51"/>
      <c r="G18" s="51"/>
      <c r="H18" s="51"/>
      <c r="I18" s="51"/>
      <c r="J18" s="52">
        <f>SUM(J6:J17)</f>
        <v>1.35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sheetPr>
  <dimension ref="A1:K19"/>
  <sheetViews>
    <sheetView workbookViewId="0">
      <selection activeCell="A8" sqref="A8"/>
    </sheetView>
  </sheetViews>
  <sheetFormatPr defaultColWidth="11.42578125" defaultRowHeight="15" x14ac:dyDescent="0.25"/>
  <cols>
    <col min="1" max="1" width="30.140625" customWidth="1"/>
    <col min="2" max="2" width="40" customWidth="1"/>
    <col min="3" max="4" width="20.140625" customWidth="1"/>
    <col min="5" max="5" width="22" customWidth="1"/>
    <col min="6" max="6" width="23" customWidth="1"/>
    <col min="7" max="7" width="28.140625" customWidth="1"/>
    <col min="8" max="8" width="24.7109375" customWidth="1"/>
    <col min="9" max="9" width="14.85546875" customWidth="1"/>
    <col min="10" max="10" width="20.28515625" customWidth="1"/>
  </cols>
  <sheetData>
    <row r="1" spans="1:11" ht="17.25" x14ac:dyDescent="0.3">
      <c r="A1" s="36" t="s">
        <v>33</v>
      </c>
      <c r="B1" s="1"/>
      <c r="C1" s="1"/>
      <c r="D1" s="1"/>
      <c r="E1" s="1"/>
      <c r="F1" s="1"/>
      <c r="G1" s="1"/>
      <c r="H1" s="1"/>
    </row>
    <row r="2" spans="1:11" x14ac:dyDescent="0.25">
      <c r="A2" s="1" t="s">
        <v>42</v>
      </c>
      <c r="B2" s="1"/>
      <c r="C2" s="1"/>
      <c r="D2" s="1"/>
      <c r="E2" s="1"/>
      <c r="F2" s="1"/>
      <c r="G2" s="1"/>
      <c r="H2" s="1"/>
    </row>
    <row r="3" spans="1:11" ht="15.75" x14ac:dyDescent="0.25">
      <c r="A3" s="20" t="s">
        <v>43</v>
      </c>
    </row>
    <row r="6" spans="1:11" ht="89.25" customHeight="1" x14ac:dyDescent="0.25">
      <c r="A6" s="3" t="s">
        <v>1</v>
      </c>
      <c r="B6" s="3" t="s">
        <v>4</v>
      </c>
      <c r="C6" s="4" t="s">
        <v>40</v>
      </c>
      <c r="D6" s="4" t="s">
        <v>147</v>
      </c>
      <c r="E6" s="4" t="s">
        <v>148</v>
      </c>
      <c r="F6" s="4" t="s">
        <v>34</v>
      </c>
      <c r="G6" s="4" t="s">
        <v>49</v>
      </c>
      <c r="H6" s="4" t="s">
        <v>62</v>
      </c>
      <c r="I6" s="4" t="s">
        <v>3</v>
      </c>
      <c r="J6" s="9" t="s">
        <v>41</v>
      </c>
      <c r="K6" s="9" t="s">
        <v>115</v>
      </c>
    </row>
    <row r="7" spans="1:11" x14ac:dyDescent="0.25">
      <c r="A7" s="54" t="s">
        <v>174</v>
      </c>
      <c r="B7" s="54" t="s">
        <v>173</v>
      </c>
      <c r="C7" s="55" t="s">
        <v>52</v>
      </c>
      <c r="D7" s="55" t="s">
        <v>61</v>
      </c>
      <c r="E7" s="55">
        <v>1</v>
      </c>
      <c r="F7" s="55">
        <v>20</v>
      </c>
      <c r="G7" s="55">
        <v>100</v>
      </c>
      <c r="H7" s="55">
        <v>10</v>
      </c>
      <c r="I7" s="55">
        <f>(F7+G7)*H7*E7</f>
        <v>1200</v>
      </c>
      <c r="J7" s="55">
        <f>40*30</f>
        <v>1200</v>
      </c>
      <c r="K7" s="61">
        <f>(F7+G7)/J7</f>
        <v>0.1</v>
      </c>
    </row>
    <row r="8" spans="1:11" x14ac:dyDescent="0.25">
      <c r="A8" s="8"/>
      <c r="B8" s="8"/>
      <c r="C8" s="21"/>
      <c r="D8" s="21"/>
      <c r="E8" s="21"/>
      <c r="F8" s="21"/>
      <c r="G8" s="21"/>
      <c r="H8" s="21"/>
      <c r="I8" s="21">
        <f t="shared" ref="I8:I18" si="0">(F8+G8)*H8*E8</f>
        <v>0</v>
      </c>
      <c r="J8" s="21">
        <v>1</v>
      </c>
      <c r="K8" s="58">
        <f t="shared" ref="K8:K18" si="1">(F8+G8)/J8</f>
        <v>0</v>
      </c>
    </row>
    <row r="9" spans="1:11" x14ac:dyDescent="0.25">
      <c r="A9" s="8"/>
      <c r="B9" s="8"/>
      <c r="C9" s="21"/>
      <c r="D9" s="21"/>
      <c r="E9" s="21"/>
      <c r="F9" s="21"/>
      <c r="G9" s="21"/>
      <c r="H9" s="21"/>
      <c r="I9" s="21">
        <f t="shared" si="0"/>
        <v>0</v>
      </c>
      <c r="J9" s="21">
        <v>1</v>
      </c>
      <c r="K9" s="58">
        <f t="shared" si="1"/>
        <v>0</v>
      </c>
    </row>
    <row r="10" spans="1:11" x14ac:dyDescent="0.25">
      <c r="A10" s="8"/>
      <c r="B10" s="8"/>
      <c r="C10" s="21"/>
      <c r="D10" s="21"/>
      <c r="E10" s="21"/>
      <c r="F10" s="21"/>
      <c r="G10" s="21"/>
      <c r="H10" s="21"/>
      <c r="I10" s="21">
        <f t="shared" si="0"/>
        <v>0</v>
      </c>
      <c r="J10" s="21">
        <v>1</v>
      </c>
      <c r="K10" s="58">
        <f t="shared" si="1"/>
        <v>0</v>
      </c>
    </row>
    <row r="11" spans="1:11" x14ac:dyDescent="0.25">
      <c r="A11" s="8"/>
      <c r="B11" s="8"/>
      <c r="C11" s="21"/>
      <c r="D11" s="21"/>
      <c r="E11" s="21"/>
      <c r="F11" s="21"/>
      <c r="G11" s="21"/>
      <c r="H11" s="21"/>
      <c r="I11" s="21">
        <f t="shared" si="0"/>
        <v>0</v>
      </c>
      <c r="J11" s="21">
        <v>1</v>
      </c>
      <c r="K11" s="58">
        <f t="shared" si="1"/>
        <v>0</v>
      </c>
    </row>
    <row r="12" spans="1:11" x14ac:dyDescent="0.25">
      <c r="A12" s="8"/>
      <c r="B12" s="8"/>
      <c r="C12" s="21"/>
      <c r="D12" s="21"/>
      <c r="E12" s="21"/>
      <c r="F12" s="21"/>
      <c r="G12" s="21"/>
      <c r="H12" s="21"/>
      <c r="I12" s="21">
        <f t="shared" si="0"/>
        <v>0</v>
      </c>
      <c r="J12" s="21">
        <v>1</v>
      </c>
      <c r="K12" s="58">
        <f t="shared" si="1"/>
        <v>0</v>
      </c>
    </row>
    <row r="13" spans="1:11" x14ac:dyDescent="0.25">
      <c r="A13" s="8"/>
      <c r="B13" s="8"/>
      <c r="C13" s="21"/>
      <c r="D13" s="21"/>
      <c r="E13" s="21"/>
      <c r="F13" s="21"/>
      <c r="G13" s="21"/>
      <c r="H13" s="21"/>
      <c r="I13" s="21">
        <f t="shared" si="0"/>
        <v>0</v>
      </c>
      <c r="J13" s="21">
        <v>1</v>
      </c>
      <c r="K13" s="58">
        <f t="shared" si="1"/>
        <v>0</v>
      </c>
    </row>
    <row r="14" spans="1:11" x14ac:dyDescent="0.25">
      <c r="A14" s="8"/>
      <c r="B14" s="8"/>
      <c r="C14" s="21"/>
      <c r="D14" s="21"/>
      <c r="E14" s="21"/>
      <c r="F14" s="21"/>
      <c r="G14" s="21"/>
      <c r="H14" s="21"/>
      <c r="I14" s="21">
        <f t="shared" si="0"/>
        <v>0</v>
      </c>
      <c r="J14" s="21">
        <v>1</v>
      </c>
      <c r="K14" s="58">
        <f t="shared" si="1"/>
        <v>0</v>
      </c>
    </row>
    <row r="15" spans="1:11" x14ac:dyDescent="0.25">
      <c r="A15" s="8"/>
      <c r="B15" s="8"/>
      <c r="C15" s="21"/>
      <c r="D15" s="21"/>
      <c r="E15" s="21"/>
      <c r="F15" s="21"/>
      <c r="G15" s="21"/>
      <c r="H15" s="21"/>
      <c r="I15" s="21">
        <f t="shared" si="0"/>
        <v>0</v>
      </c>
      <c r="J15" s="21">
        <v>1</v>
      </c>
      <c r="K15" s="58">
        <f t="shared" si="1"/>
        <v>0</v>
      </c>
    </row>
    <row r="16" spans="1:11" x14ac:dyDescent="0.25">
      <c r="A16" s="8"/>
      <c r="B16" s="8"/>
      <c r="C16" s="21"/>
      <c r="D16" s="21"/>
      <c r="E16" s="21"/>
      <c r="F16" s="21"/>
      <c r="G16" s="21"/>
      <c r="H16" s="21"/>
      <c r="I16" s="21">
        <f t="shared" si="0"/>
        <v>0</v>
      </c>
      <c r="J16" s="21">
        <v>1</v>
      </c>
      <c r="K16" s="58">
        <f t="shared" si="1"/>
        <v>0</v>
      </c>
    </row>
    <row r="17" spans="1:11" x14ac:dyDescent="0.25">
      <c r="A17" s="8"/>
      <c r="B17" s="8"/>
      <c r="C17" s="21"/>
      <c r="D17" s="21"/>
      <c r="E17" s="21"/>
      <c r="F17" s="21"/>
      <c r="G17" s="21"/>
      <c r="H17" s="21"/>
      <c r="I17" s="21">
        <f t="shared" si="0"/>
        <v>0</v>
      </c>
      <c r="J17" s="21">
        <v>1</v>
      </c>
      <c r="K17" s="58">
        <f t="shared" si="1"/>
        <v>0</v>
      </c>
    </row>
    <row r="18" spans="1:11" x14ac:dyDescent="0.25">
      <c r="A18" s="8"/>
      <c r="B18" s="8"/>
      <c r="C18" s="21"/>
      <c r="D18" s="21"/>
      <c r="E18" s="21"/>
      <c r="F18" s="21"/>
      <c r="G18" s="21"/>
      <c r="H18" s="21"/>
      <c r="I18" s="21">
        <f t="shared" si="0"/>
        <v>0</v>
      </c>
      <c r="J18" s="21">
        <v>1</v>
      </c>
      <c r="K18" s="58">
        <f t="shared" si="1"/>
        <v>0</v>
      </c>
    </row>
    <row r="19" spans="1:11" x14ac:dyDescent="0.25">
      <c r="A19" s="51" t="s">
        <v>160</v>
      </c>
      <c r="B19" s="51"/>
      <c r="C19" s="51"/>
      <c r="D19" s="51"/>
      <c r="E19" s="51"/>
      <c r="F19" s="51"/>
      <c r="G19" s="51"/>
      <c r="H19" s="51"/>
      <c r="I19" s="51"/>
      <c r="J19" s="51"/>
      <c r="K19" s="60">
        <f>SUM(K7:K18)</f>
        <v>0.1</v>
      </c>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Dictionary!$C$41:$E$41</xm:f>
          </x14:formula1>
          <xm:sqref>C7:C38</xm:sqref>
        </x14:dataValidation>
        <x14:dataValidation type="list" allowBlank="1" showInputMessage="1" showErrorMessage="1" xr:uid="{00000000-0002-0000-0500-000001000000}">
          <x14:formula1>
            <xm:f>Dictionary!$C$42:$I$42</xm:f>
          </x14:formula1>
          <xm:sqref>D7:D38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sheetPr>
  <dimension ref="A1:H12"/>
  <sheetViews>
    <sheetView topLeftCell="C1" workbookViewId="0">
      <selection activeCell="G17" sqref="G17"/>
    </sheetView>
  </sheetViews>
  <sheetFormatPr defaultColWidth="11.42578125" defaultRowHeight="15" x14ac:dyDescent="0.25"/>
  <cols>
    <col min="1" max="1" width="48" customWidth="1"/>
    <col min="2" max="2" width="43.7109375" customWidth="1"/>
    <col min="3" max="3" width="23" customWidth="1"/>
    <col min="4" max="7" width="17.5703125" customWidth="1"/>
    <col min="8" max="8" width="15.140625" customWidth="1"/>
  </cols>
  <sheetData>
    <row r="1" spans="1:8" ht="17.25" x14ac:dyDescent="0.3">
      <c r="A1" s="36" t="s">
        <v>63</v>
      </c>
      <c r="B1" s="1"/>
      <c r="C1" s="1"/>
      <c r="D1" s="1"/>
    </row>
    <row r="2" spans="1:8" x14ac:dyDescent="0.25">
      <c r="A2" s="1" t="s">
        <v>64</v>
      </c>
      <c r="B2" s="1"/>
      <c r="C2" s="1"/>
      <c r="D2" s="1"/>
    </row>
    <row r="5" spans="1:8" ht="75" customHeight="1" x14ac:dyDescent="0.25">
      <c r="A5" s="3" t="s">
        <v>1</v>
      </c>
      <c r="B5" s="3" t="s">
        <v>4</v>
      </c>
      <c r="C5" s="4" t="s">
        <v>67</v>
      </c>
      <c r="D5" s="4" t="s">
        <v>68</v>
      </c>
      <c r="E5" s="4" t="s">
        <v>80</v>
      </c>
      <c r="F5" s="4" t="s">
        <v>69</v>
      </c>
      <c r="G5" s="4" t="s">
        <v>3</v>
      </c>
      <c r="H5" s="9" t="s">
        <v>164</v>
      </c>
    </row>
    <row r="6" spans="1:8" ht="48" customHeight="1" x14ac:dyDescent="0.25">
      <c r="A6" s="5" t="s">
        <v>66</v>
      </c>
      <c r="B6" s="5" t="s">
        <v>70</v>
      </c>
      <c r="C6" s="4"/>
      <c r="D6" s="4"/>
      <c r="E6" s="4"/>
      <c r="F6" s="4">
        <v>1</v>
      </c>
      <c r="G6" s="4">
        <f>D6*E6*F6</f>
        <v>0</v>
      </c>
      <c r="H6" s="7">
        <f>(D6*E6)</f>
        <v>0</v>
      </c>
    </row>
    <row r="7" spans="1:8" ht="45" customHeight="1" x14ac:dyDescent="0.25">
      <c r="A7" s="64" t="s">
        <v>71</v>
      </c>
      <c r="B7" s="65" t="s">
        <v>172</v>
      </c>
      <c r="C7" s="56" t="s">
        <v>171</v>
      </c>
      <c r="D7" s="56">
        <v>15</v>
      </c>
      <c r="E7" s="56">
        <v>1</v>
      </c>
      <c r="F7" s="56">
        <f>10*40*30</f>
        <v>12000</v>
      </c>
      <c r="G7" s="66">
        <f t="shared" ref="G7:G11" si="0">D7*E7*F7</f>
        <v>180000</v>
      </c>
      <c r="H7" s="56">
        <f t="shared" ref="H7:H11" si="1">(D7*E7)</f>
        <v>15</v>
      </c>
    </row>
    <row r="8" spans="1:8" ht="30" x14ac:dyDescent="0.25">
      <c r="A8" s="5" t="s">
        <v>72</v>
      </c>
      <c r="B8" s="8"/>
      <c r="C8" s="7"/>
      <c r="D8" s="7"/>
      <c r="E8" s="62"/>
      <c r="F8" s="7">
        <v>1</v>
      </c>
      <c r="G8" s="4">
        <f t="shared" si="0"/>
        <v>0</v>
      </c>
      <c r="H8" s="7">
        <f t="shared" si="1"/>
        <v>0</v>
      </c>
    </row>
    <row r="9" spans="1:8" ht="30" customHeight="1" x14ac:dyDescent="0.25">
      <c r="A9" s="23" t="s">
        <v>73</v>
      </c>
      <c r="B9" s="8"/>
      <c r="C9" s="7"/>
      <c r="D9" s="7"/>
      <c r="E9" s="7"/>
      <c r="F9" s="7">
        <v>1</v>
      </c>
      <c r="G9" s="4">
        <f t="shared" si="0"/>
        <v>0</v>
      </c>
      <c r="H9" s="7">
        <f t="shared" si="1"/>
        <v>0</v>
      </c>
    </row>
    <row r="10" spans="1:8" x14ac:dyDescent="0.25">
      <c r="A10" s="8" t="s">
        <v>75</v>
      </c>
      <c r="B10" s="8"/>
      <c r="C10" s="7"/>
      <c r="D10" s="7"/>
      <c r="E10" s="7"/>
      <c r="F10" s="7">
        <v>1</v>
      </c>
      <c r="G10" s="4">
        <f t="shared" si="0"/>
        <v>0</v>
      </c>
      <c r="H10" s="7">
        <f t="shared" si="1"/>
        <v>0</v>
      </c>
    </row>
    <row r="11" spans="1:8" x14ac:dyDescent="0.25">
      <c r="A11" s="8" t="s">
        <v>74</v>
      </c>
      <c r="B11" s="8"/>
      <c r="C11" s="8"/>
      <c r="D11" s="8"/>
      <c r="E11" s="8"/>
      <c r="F11" s="8"/>
      <c r="G11" s="4">
        <f t="shared" si="0"/>
        <v>0</v>
      </c>
      <c r="H11" s="7">
        <f t="shared" si="1"/>
        <v>0</v>
      </c>
    </row>
    <row r="12" spans="1:8" x14ac:dyDescent="0.25">
      <c r="A12" s="51" t="s">
        <v>160</v>
      </c>
      <c r="B12" s="51"/>
      <c r="C12" s="51"/>
      <c r="D12" s="51"/>
      <c r="E12" s="51"/>
      <c r="F12" s="51"/>
      <c r="G12" s="51"/>
      <c r="H12" s="67">
        <f>SUM(H6:H11)</f>
        <v>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CCFF"/>
  </sheetPr>
  <dimension ref="A1:G20"/>
  <sheetViews>
    <sheetView workbookViewId="0">
      <selection activeCell="K11" sqref="K11"/>
    </sheetView>
  </sheetViews>
  <sheetFormatPr defaultColWidth="11.42578125" defaultRowHeight="15" x14ac:dyDescent="0.25"/>
  <cols>
    <col min="1" max="1" width="37.85546875" customWidth="1"/>
    <col min="2" max="2" width="42.140625" customWidth="1"/>
    <col min="3" max="4" width="17.7109375" customWidth="1"/>
    <col min="5" max="5" width="31.7109375" customWidth="1"/>
    <col min="6" max="6" width="17.7109375" customWidth="1"/>
    <col min="7" max="7" width="15.28515625" customWidth="1"/>
  </cols>
  <sheetData>
    <row r="1" spans="1:7" ht="17.25" x14ac:dyDescent="0.3">
      <c r="A1" s="36" t="s">
        <v>85</v>
      </c>
    </row>
    <row r="2" spans="1:7" x14ac:dyDescent="0.25">
      <c r="A2" t="s">
        <v>92</v>
      </c>
    </row>
    <row r="3" spans="1:7" ht="15.75" x14ac:dyDescent="0.25">
      <c r="A3" s="20" t="s">
        <v>86</v>
      </c>
    </row>
    <row r="4" spans="1:7" ht="15.75" x14ac:dyDescent="0.25">
      <c r="A4" s="20" t="s">
        <v>93</v>
      </c>
    </row>
    <row r="6" spans="1:7" ht="42.75" customHeight="1" x14ac:dyDescent="0.25">
      <c r="A6" s="3" t="s">
        <v>1</v>
      </c>
      <c r="B6" s="3" t="s">
        <v>4</v>
      </c>
      <c r="C6" s="4" t="s">
        <v>87</v>
      </c>
      <c r="D6" s="4" t="s">
        <v>88</v>
      </c>
      <c r="E6" s="4" t="s">
        <v>101</v>
      </c>
      <c r="F6" s="4" t="s">
        <v>3</v>
      </c>
      <c r="G6" s="9" t="s">
        <v>89</v>
      </c>
    </row>
    <row r="7" spans="1:7" ht="47.25" customHeight="1" x14ac:dyDescent="0.25">
      <c r="A7" s="5" t="s">
        <v>100</v>
      </c>
      <c r="B7" s="5" t="s">
        <v>90</v>
      </c>
      <c r="C7" s="7"/>
      <c r="D7" s="7"/>
      <c r="E7" s="7"/>
      <c r="F7" s="7">
        <f>(C7*D7)</f>
        <v>0</v>
      </c>
      <c r="G7" s="8"/>
    </row>
    <row r="8" spans="1:7" x14ac:dyDescent="0.25">
      <c r="A8" s="53" t="s">
        <v>91</v>
      </c>
      <c r="B8" s="68" t="s">
        <v>175</v>
      </c>
      <c r="C8" s="55">
        <v>1000</v>
      </c>
      <c r="D8" s="55">
        <v>10</v>
      </c>
      <c r="E8" s="55">
        <f>40*30</f>
        <v>1200</v>
      </c>
      <c r="F8" s="56">
        <f t="shared" ref="F8:F17" si="0">(C8*D8)</f>
        <v>10000</v>
      </c>
      <c r="G8" s="61">
        <f>C8/E8</f>
        <v>0.83333333333333337</v>
      </c>
    </row>
    <row r="9" spans="1:7" x14ac:dyDescent="0.25">
      <c r="A9" s="8" t="s">
        <v>94</v>
      </c>
      <c r="B9" s="21"/>
      <c r="C9" s="21"/>
      <c r="D9" s="21"/>
      <c r="E9" s="21">
        <v>1</v>
      </c>
      <c r="F9" s="7">
        <f t="shared" si="0"/>
        <v>0</v>
      </c>
      <c r="G9" s="58">
        <f t="shared" ref="G9:G17" si="1">C9/E9</f>
        <v>0</v>
      </c>
    </row>
    <row r="10" spans="1:7" x14ac:dyDescent="0.25">
      <c r="A10" s="8" t="s">
        <v>95</v>
      </c>
      <c r="B10" s="21"/>
      <c r="C10" s="21"/>
      <c r="D10" s="21"/>
      <c r="E10" s="21">
        <v>1</v>
      </c>
      <c r="F10" s="7">
        <f t="shared" si="0"/>
        <v>0</v>
      </c>
      <c r="G10" s="58">
        <f t="shared" si="1"/>
        <v>0</v>
      </c>
    </row>
    <row r="11" spans="1:7" x14ac:dyDescent="0.25">
      <c r="A11" s="8" t="s">
        <v>96</v>
      </c>
      <c r="B11" s="21"/>
      <c r="C11" s="21"/>
      <c r="D11" s="21"/>
      <c r="E11" s="21">
        <v>1</v>
      </c>
      <c r="F11" s="7">
        <f t="shared" si="0"/>
        <v>0</v>
      </c>
      <c r="G11" s="58">
        <f t="shared" si="1"/>
        <v>0</v>
      </c>
    </row>
    <row r="12" spans="1:7" x14ac:dyDescent="0.25">
      <c r="A12" s="8" t="s">
        <v>97</v>
      </c>
      <c r="B12" s="21"/>
      <c r="C12" s="21"/>
      <c r="D12" s="21"/>
      <c r="E12" s="21">
        <v>1</v>
      </c>
      <c r="F12" s="7">
        <f t="shared" si="0"/>
        <v>0</v>
      </c>
      <c r="G12" s="58">
        <f t="shared" si="1"/>
        <v>0</v>
      </c>
    </row>
    <row r="13" spans="1:7" x14ac:dyDescent="0.25">
      <c r="A13" s="8" t="s">
        <v>98</v>
      </c>
      <c r="B13" s="21"/>
      <c r="C13" s="21"/>
      <c r="D13" s="21"/>
      <c r="E13" s="21">
        <v>1</v>
      </c>
      <c r="F13" s="7">
        <f t="shared" si="0"/>
        <v>0</v>
      </c>
      <c r="G13" s="58">
        <f t="shared" si="1"/>
        <v>0</v>
      </c>
    </row>
    <row r="14" spans="1:7" x14ac:dyDescent="0.25">
      <c r="A14" s="8" t="s">
        <v>99</v>
      </c>
      <c r="B14" s="21"/>
      <c r="C14" s="21"/>
      <c r="D14" s="21"/>
      <c r="E14" s="21">
        <v>1</v>
      </c>
      <c r="F14" s="7">
        <f t="shared" si="0"/>
        <v>0</v>
      </c>
      <c r="G14" s="58">
        <f t="shared" si="1"/>
        <v>0</v>
      </c>
    </row>
    <row r="15" spans="1:7" x14ac:dyDescent="0.25">
      <c r="A15" s="8"/>
      <c r="B15" s="21"/>
      <c r="C15" s="21"/>
      <c r="D15" s="21"/>
      <c r="E15" s="21">
        <v>1</v>
      </c>
      <c r="F15" s="7">
        <f t="shared" si="0"/>
        <v>0</v>
      </c>
      <c r="G15" s="58">
        <f t="shared" si="1"/>
        <v>0</v>
      </c>
    </row>
    <row r="16" spans="1:7" x14ac:dyDescent="0.25">
      <c r="A16" s="8"/>
      <c r="B16" s="21"/>
      <c r="C16" s="21"/>
      <c r="D16" s="21"/>
      <c r="E16" s="21">
        <v>1</v>
      </c>
      <c r="F16" s="7">
        <f t="shared" si="0"/>
        <v>0</v>
      </c>
      <c r="G16" s="58">
        <f t="shared" si="1"/>
        <v>0</v>
      </c>
    </row>
    <row r="17" spans="1:7" x14ac:dyDescent="0.25">
      <c r="A17" s="8"/>
      <c r="B17" s="21"/>
      <c r="C17" s="21"/>
      <c r="D17" s="21"/>
      <c r="E17" s="21">
        <v>1</v>
      </c>
      <c r="F17" s="7">
        <f t="shared" si="0"/>
        <v>0</v>
      </c>
      <c r="G17" s="58">
        <f t="shared" si="1"/>
        <v>0</v>
      </c>
    </row>
    <row r="18" spans="1:7" x14ac:dyDescent="0.25">
      <c r="A18" s="8"/>
      <c r="B18" s="21"/>
      <c r="C18" s="21"/>
      <c r="D18" s="21"/>
      <c r="E18" s="21"/>
      <c r="F18" s="21"/>
      <c r="G18" s="21"/>
    </row>
    <row r="19" spans="1:7" x14ac:dyDescent="0.25">
      <c r="A19" s="8"/>
      <c r="B19" s="21"/>
      <c r="C19" s="21"/>
      <c r="D19" s="21"/>
      <c r="E19" s="21"/>
      <c r="F19" s="21"/>
      <c r="G19" s="21"/>
    </row>
    <row r="20" spans="1:7" x14ac:dyDescent="0.25">
      <c r="A20" s="51" t="s">
        <v>160</v>
      </c>
      <c r="B20" s="51"/>
      <c r="C20" s="51"/>
      <c r="D20" s="51"/>
      <c r="E20" s="51"/>
      <c r="F20" s="51"/>
      <c r="G20" s="59">
        <f>SUM(G8:G19)</f>
        <v>0.83333333333333337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DA624A"/>
  </sheetPr>
  <dimension ref="A1:H15"/>
  <sheetViews>
    <sheetView workbookViewId="0">
      <selection activeCell="F25" sqref="F25"/>
    </sheetView>
  </sheetViews>
  <sheetFormatPr defaultColWidth="11.42578125" defaultRowHeight="15" x14ac:dyDescent="0.25"/>
  <cols>
    <col min="1" max="1" width="47.85546875" customWidth="1"/>
    <col min="2" max="2" width="38.42578125" customWidth="1"/>
    <col min="3" max="3" width="17.42578125" customWidth="1"/>
    <col min="4" max="5" width="18" customWidth="1"/>
    <col min="6" max="6" width="24" customWidth="1"/>
  </cols>
  <sheetData>
    <row r="1" spans="1:8" ht="17.25" x14ac:dyDescent="0.3">
      <c r="A1" s="36" t="s">
        <v>102</v>
      </c>
    </row>
    <row r="2" spans="1:8" ht="15.75" x14ac:dyDescent="0.25">
      <c r="A2" s="20" t="s">
        <v>108</v>
      </c>
    </row>
    <row r="5" spans="1:8" ht="45" x14ac:dyDescent="0.25">
      <c r="A5" s="3" t="s">
        <v>1</v>
      </c>
      <c r="B5" s="3" t="s">
        <v>4</v>
      </c>
      <c r="C5" s="4" t="s">
        <v>109</v>
      </c>
      <c r="D5" s="4" t="s">
        <v>107</v>
      </c>
      <c r="E5" s="4" t="s">
        <v>111</v>
      </c>
      <c r="F5" s="4" t="s">
        <v>101</v>
      </c>
      <c r="G5" s="4" t="s">
        <v>3</v>
      </c>
      <c r="H5" s="9" t="s">
        <v>116</v>
      </c>
    </row>
    <row r="6" spans="1:8" ht="60.75" customHeight="1" x14ac:dyDescent="0.25">
      <c r="A6" s="5" t="s">
        <v>100</v>
      </c>
      <c r="B6" s="22" t="s">
        <v>146</v>
      </c>
      <c r="C6" s="7"/>
      <c r="D6" s="7"/>
      <c r="E6" s="7"/>
      <c r="F6" s="7"/>
      <c r="G6" s="7">
        <f>(C6*D6)</f>
        <v>0</v>
      </c>
      <c r="H6" s="8"/>
    </row>
    <row r="7" spans="1:8" ht="30" customHeight="1" x14ac:dyDescent="0.25">
      <c r="A7" s="53" t="s">
        <v>110</v>
      </c>
      <c r="B7" s="69" t="s">
        <v>176</v>
      </c>
      <c r="C7" s="56">
        <v>150</v>
      </c>
      <c r="D7" s="56">
        <v>10</v>
      </c>
      <c r="E7" s="56">
        <v>6</v>
      </c>
      <c r="F7" s="56">
        <f>40*30</f>
        <v>1200</v>
      </c>
      <c r="G7" s="56">
        <f t="shared" ref="G7:G15" si="0">(C7*D7)</f>
        <v>1500</v>
      </c>
      <c r="H7" s="56">
        <f>(C7*E7)/F7</f>
        <v>0.75</v>
      </c>
    </row>
    <row r="8" spans="1:8" x14ac:dyDescent="0.25">
      <c r="A8" s="8" t="s">
        <v>112</v>
      </c>
      <c r="B8" s="8"/>
      <c r="C8" s="8"/>
      <c r="D8" s="8"/>
      <c r="E8" s="8"/>
      <c r="F8" s="21">
        <v>1</v>
      </c>
      <c r="G8" s="7">
        <f t="shared" si="0"/>
        <v>0</v>
      </c>
      <c r="H8" s="21">
        <f t="shared" ref="H8:H14" si="1">(C8*E8)/F8</f>
        <v>0</v>
      </c>
    </row>
    <row r="9" spans="1:8" x14ac:dyDescent="0.25">
      <c r="A9" s="8" t="s">
        <v>113</v>
      </c>
      <c r="B9" s="8"/>
      <c r="C9" s="8"/>
      <c r="D9" s="8"/>
      <c r="E9" s="8"/>
      <c r="F9" s="21">
        <v>1</v>
      </c>
      <c r="G9" s="7">
        <f t="shared" si="0"/>
        <v>0</v>
      </c>
      <c r="H9" s="21">
        <f t="shared" si="1"/>
        <v>0</v>
      </c>
    </row>
    <row r="10" spans="1:8" x14ac:dyDescent="0.25">
      <c r="A10" s="8" t="s">
        <v>114</v>
      </c>
      <c r="B10" s="8"/>
      <c r="C10" s="8"/>
      <c r="D10" s="8"/>
      <c r="E10" s="8"/>
      <c r="F10" s="21">
        <v>1</v>
      </c>
      <c r="G10" s="7">
        <f t="shared" si="0"/>
        <v>0</v>
      </c>
      <c r="H10" s="21">
        <f t="shared" si="1"/>
        <v>0</v>
      </c>
    </row>
    <row r="11" spans="1:8" x14ac:dyDescent="0.25">
      <c r="A11" s="8"/>
      <c r="B11" s="8"/>
      <c r="C11" s="8"/>
      <c r="D11" s="8"/>
      <c r="E11" s="8"/>
      <c r="F11" s="21">
        <v>1</v>
      </c>
      <c r="G11" s="7">
        <f t="shared" si="0"/>
        <v>0</v>
      </c>
      <c r="H11" s="21">
        <f t="shared" si="1"/>
        <v>0</v>
      </c>
    </row>
    <row r="12" spans="1:8" x14ac:dyDescent="0.25">
      <c r="A12" s="8"/>
      <c r="B12" s="8"/>
      <c r="C12" s="8"/>
      <c r="D12" s="8"/>
      <c r="E12" s="8"/>
      <c r="F12" s="21">
        <v>1</v>
      </c>
      <c r="G12" s="7">
        <f t="shared" si="0"/>
        <v>0</v>
      </c>
      <c r="H12" s="21">
        <f t="shared" si="1"/>
        <v>0</v>
      </c>
    </row>
    <row r="13" spans="1:8" x14ac:dyDescent="0.25">
      <c r="A13" s="8"/>
      <c r="B13" s="8"/>
      <c r="C13" s="8"/>
      <c r="D13" s="8"/>
      <c r="E13" s="8"/>
      <c r="F13" s="21">
        <v>1</v>
      </c>
      <c r="G13" s="7">
        <f t="shared" si="0"/>
        <v>0</v>
      </c>
      <c r="H13" s="21">
        <f t="shared" si="1"/>
        <v>0</v>
      </c>
    </row>
    <row r="14" spans="1:8" x14ac:dyDescent="0.25">
      <c r="A14" s="8"/>
      <c r="B14" s="8"/>
      <c r="C14" s="8"/>
      <c r="D14" s="8"/>
      <c r="E14" s="8"/>
      <c r="F14" s="21">
        <v>1</v>
      </c>
      <c r="G14" s="7">
        <f t="shared" si="0"/>
        <v>0</v>
      </c>
      <c r="H14" s="21">
        <f t="shared" si="1"/>
        <v>0</v>
      </c>
    </row>
    <row r="15" spans="1:8" x14ac:dyDescent="0.25">
      <c r="A15" s="51" t="s">
        <v>160</v>
      </c>
      <c r="B15" s="51"/>
      <c r="C15" s="51"/>
      <c r="D15" s="51"/>
      <c r="E15" s="51"/>
      <c r="F15" s="51"/>
      <c r="G15" s="3">
        <f t="shared" si="0"/>
        <v>0</v>
      </c>
      <c r="H15" s="51">
        <f>SUM(H7:H14)</f>
        <v>0.75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8D5374E5F8F7642BC5B8A7A6964A541" ma:contentTypeVersion="10" ma:contentTypeDescription="Create a new document." ma:contentTypeScope="" ma:versionID="c8afeaea0f01826c20c82302d6f79c23">
  <xsd:schema xmlns:xsd="http://www.w3.org/2001/XMLSchema" xmlns:xs="http://www.w3.org/2001/XMLSchema" xmlns:p="http://schemas.microsoft.com/office/2006/metadata/properties" xmlns:ns3="a62ae772-37ea-4d05-9106-e91bc73a96b8" xmlns:ns4="950ac25e-e2c2-4ce3-b7e0-f64e62528480" targetNamespace="http://schemas.microsoft.com/office/2006/metadata/properties" ma:root="true" ma:fieldsID="60e982045778a6fbf08f1eae8b10efb7" ns3:_="" ns4:_="">
    <xsd:import namespace="a62ae772-37ea-4d05-9106-e91bc73a96b8"/>
    <xsd:import namespace="950ac25e-e2c2-4ce3-b7e0-f64e6252848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2ae772-37ea-4d05-9106-e91bc73a96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50ac25e-e2c2-4ce3-b7e0-f64e62528480"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1EA85FB-9186-4AC7-982E-745A210296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2ae772-37ea-4d05-9106-e91bc73a96b8"/>
    <ds:schemaRef ds:uri="950ac25e-e2c2-4ce3-b7e0-f64e625284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9F86DD-7413-4151-8B16-DCD51278474F}">
  <ds:schemaRefs>
    <ds:schemaRef ds:uri="http://schemas.microsoft.com/sharepoint/v3/contenttype/forms"/>
  </ds:schemaRefs>
</ds:datastoreItem>
</file>

<file path=customXml/itemProps3.xml><?xml version="1.0" encoding="utf-8"?>
<ds:datastoreItem xmlns:ds="http://schemas.openxmlformats.org/officeDocument/2006/customXml" ds:itemID="{570AB496-44F4-474B-BEB1-21A7724A89F4}">
  <ds:schemaRefs>
    <ds:schemaRef ds:uri="http://schemas.openxmlformats.org/package/2006/metadata/core-properties"/>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950ac25e-e2c2-4ce3-b7e0-f64e62528480"/>
    <ds:schemaRef ds:uri="a62ae772-37ea-4d05-9106-e91bc73a96b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Dictionary</vt:lpstr>
      <vt:lpstr>EXAMPLE</vt:lpstr>
      <vt:lpstr>TOTAL COST</vt:lpstr>
      <vt:lpstr>HUMAN RESOURCES</vt:lpstr>
      <vt:lpstr>TRAVEL</vt:lpstr>
      <vt:lpstr>MATERIALS</vt:lpstr>
      <vt:lpstr>INCENTIVES</vt:lpstr>
      <vt:lpstr>ASSETS</vt:lpstr>
      <vt:lpstr>INFRASTRUCTURE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Raquel Bernal</dc:creator>
  <cp:lastModifiedBy>Cairns, James</cp:lastModifiedBy>
  <dcterms:created xsi:type="dcterms:W3CDTF">2019-05-03T16:29:13Z</dcterms:created>
  <dcterms:modified xsi:type="dcterms:W3CDTF">2019-11-15T12:57:25Z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0x010100F8D5374E5F8F7642BC5B8A7A6964A541</vt:lpwstr>
  </property>
</Properties>
</file>